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l.positiva7\Documents\SDG\SDG 2025\MATRIZ DE PELIGROS\"/>
    </mc:Choice>
  </mc:AlternateContent>
  <bookViews>
    <workbookView xWindow="0" yWindow="0" windowWidth="21600" windowHeight="9630" tabRatio="499"/>
  </bookViews>
  <sheets>
    <sheet name=" Matriz 2024 Antonio Nariño" sheetId="1" r:id="rId1"/>
    <sheet name="Resolución 0330" sheetId="13" r:id="rId2"/>
    <sheet name="T - Calificacion" sheetId="8" r:id="rId3"/>
    <sheet name="Tabla de peligros" sheetId="7" r:id="rId4"/>
    <sheet name="inventario recurso emerg" sheetId="11" state="hidden" r:id="rId5"/>
  </sheets>
  <definedNames>
    <definedName name="__xlnm_Print_Titles" localSheetId="0">#N/A</definedName>
    <definedName name="__xlnm_Print_Titles_0" localSheetId="0">#N/A</definedName>
    <definedName name="__xlnm_Print_Titles_0_0" localSheetId="0">#N/A</definedName>
    <definedName name="__xlnm_Print_Titles_0_0_0" localSheetId="0">#N/A</definedName>
    <definedName name="__xlnm_Print_Titles_0_0_0_0" localSheetId="0">#N/A</definedName>
    <definedName name="__xlnm_Print_Titles_0_0_0_0_0" localSheetId="0">#N/A</definedName>
    <definedName name="__xlnm_Print_Titles_0_0_0_0_0_0" localSheetId="0">#N/A</definedName>
    <definedName name="__xlnm_Print_Titles_0_0_0_0_0_0_0" localSheetId="0">#N/A</definedName>
    <definedName name="__xlnm_Print_Titles_0_0_0_0_0_0_0_0" localSheetId="0">#N/A</definedName>
    <definedName name="__xlnm_Print_Titles_0_0_0_0_0_0_0_0_0" localSheetId="0">#N/A</definedName>
    <definedName name="__xlnm_Print_Titles_0_0_0_0_0_0_0_0_0_0" localSheetId="0">#N/A</definedName>
    <definedName name="__xlnm_Print_Titles_0_0_0_0_0_0_0_0_0_0_0" localSheetId="0">#N/A</definedName>
    <definedName name="__xlnm_Print_Titles_0_0_0_0_0_0_0_0_0_0_0_0" localSheetId="0">#N/A</definedName>
    <definedName name="__xlnm_Print_Titles_0_0_0_0_0_0_0_0_0_0_0_0_0" localSheetId="0">#N/A</definedName>
    <definedName name="__xlnm_Print_Titles_0_0_0_0_0_0_0_0_0_0_0_0_0_0" localSheetId="0">#N/A</definedName>
    <definedName name="__xlnm_Print_Titles_0_0_0_0_0_0_0_0_0_0_0_0_0_0_0" localSheetId="0">#N/A</definedName>
    <definedName name="__xlnm_Print_Titles_0_0_0_0_0_0_0_0_0_0_0_0_0_0_0_0" localSheetId="0">#N/A</definedName>
    <definedName name="__xlnm_Print_Titles_0_0_0_0_0_0_0_0_0_0_0_0_0_0_0_0_0" localSheetId="0">#N/A</definedName>
    <definedName name="__xlnm_Print_Titles_0_0_0_0_0_0_0_0_0_0_0_0_0_0_0_0_0_0" localSheetId="0">#N/A</definedName>
    <definedName name="__xlnm_Print_Titles_0_0_0_0_0_0_0_0_0_0_0_0_0_0_0_0_0_0_0" localSheetId="0">#N/A</definedName>
    <definedName name="__xlnm_Print_Titles_0_0_0_0_0_0_0_0_0_0_0_0_0_0_0_0_0_0_0_0" localSheetId="0">#N/A</definedName>
    <definedName name="__xlnm_Print_Titles_0_0_0_0_0_0_0_0_0_0_0_0_0_0_0_0_0_0_0_0_0" localSheetId="0">#N/A</definedName>
    <definedName name="__xlnm_Print_Titles_0_0_0_0_0_0_0_0_0_0_0_0_0_0_0_0_0_0_0_0_0_0" localSheetId="0">#N/A</definedName>
    <definedName name="__xlnm_Print_Titles_0_0_0_0_0_0_0_0_0_0_0_0_0_0_0_0_0_0_0_0_0_0_0" localSheetId="0">#N/A</definedName>
    <definedName name="_xlnm._FilterDatabase" localSheetId="0" hidden="1">' Matriz 2024 Antonio Nariño'!$A$8:$AF$421</definedName>
    <definedName name="_xlnm.Print_Area" localSheetId="0">' Matriz 2024 Antonio Nariño'!$A$1:$AE$421</definedName>
    <definedName name="NC" localSheetId="1">#REF!</definedName>
    <definedName name="NC">#REF!</definedName>
    <definedName name="ND" localSheetId="1">#REF!</definedName>
    <definedName name="ND">#REF!</definedName>
    <definedName name="NE" localSheetId="1">#REF!</definedName>
    <definedName name="NE">#REF!</definedName>
    <definedName name="Print_Titles_0" localSheetId="0">#N/A</definedName>
    <definedName name="Print_Titles_0_0" localSheetId="0">#N/A</definedName>
    <definedName name="Print_Titles_0_0_0" localSheetId="0">#N/A</definedName>
    <definedName name="_xlnm.Print_Titles" localSheetId="0">#N/A</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28" i="1" l="1"/>
  <c r="T327" i="1"/>
  <c r="T319" i="1"/>
  <c r="T318" i="1"/>
  <c r="T304" i="1"/>
  <c r="X381" i="1"/>
  <c r="P381" i="1"/>
  <c r="Q381" i="1" s="1"/>
  <c r="X380" i="1"/>
  <c r="P380" i="1"/>
  <c r="Q380" i="1" s="1"/>
  <c r="X379" i="1"/>
  <c r="P379" i="1"/>
  <c r="Q379" i="1" s="1"/>
  <c r="X378" i="1"/>
  <c r="P378" i="1"/>
  <c r="Q378" i="1" s="1"/>
  <c r="X377" i="1"/>
  <c r="P377" i="1"/>
  <c r="Q377" i="1" s="1"/>
  <c r="X376" i="1"/>
  <c r="P376" i="1"/>
  <c r="Q376" i="1" s="1"/>
  <c r="X375" i="1"/>
  <c r="P375" i="1"/>
  <c r="Q375" i="1" s="1"/>
  <c r="X374" i="1"/>
  <c r="P374" i="1"/>
  <c r="Q374" i="1" s="1"/>
  <c r="X373" i="1"/>
  <c r="P373" i="1"/>
  <c r="S373" i="1" s="1"/>
  <c r="T373" i="1" s="1"/>
  <c r="X372" i="1"/>
  <c r="P372" i="1"/>
  <c r="Q372" i="1" s="1"/>
  <c r="X371" i="1"/>
  <c r="P371" i="1"/>
  <c r="S371" i="1" s="1"/>
  <c r="T371" i="1" s="1"/>
  <c r="U371" i="1" s="1"/>
  <c r="X370" i="1"/>
  <c r="P370" i="1"/>
  <c r="Q370" i="1" s="1"/>
  <c r="X369" i="1"/>
  <c r="P369" i="1"/>
  <c r="S369" i="1" s="1"/>
  <c r="T369" i="1" s="1"/>
  <c r="X368" i="1"/>
  <c r="P368" i="1"/>
  <c r="Q368" i="1" s="1"/>
  <c r="X367" i="1"/>
  <c r="P367" i="1"/>
  <c r="S367" i="1" s="1"/>
  <c r="T367" i="1" s="1"/>
  <c r="X366" i="1"/>
  <c r="P366" i="1"/>
  <c r="Q366" i="1" s="1"/>
  <c r="X365" i="1"/>
  <c r="P365" i="1"/>
  <c r="Q365" i="1" s="1"/>
  <c r="X364" i="1"/>
  <c r="P364" i="1"/>
  <c r="S364" i="1" s="1"/>
  <c r="X363" i="1"/>
  <c r="P363" i="1"/>
  <c r="Q363" i="1" s="1"/>
  <c r="X362" i="1"/>
  <c r="P362" i="1"/>
  <c r="S362" i="1" s="1"/>
  <c r="T362" i="1" s="1"/>
  <c r="U362" i="1" s="1"/>
  <c r="X361" i="1"/>
  <c r="P361" i="1"/>
  <c r="Q361" i="1" s="1"/>
  <c r="X360" i="1"/>
  <c r="P360" i="1"/>
  <c r="S360" i="1" s="1"/>
  <c r="T360" i="1" s="1"/>
  <c r="X359" i="1"/>
  <c r="P359" i="1"/>
  <c r="Q359" i="1" s="1"/>
  <c r="X358" i="1"/>
  <c r="P358" i="1"/>
  <c r="S358" i="1" s="1"/>
  <c r="T358" i="1" s="1"/>
  <c r="U358" i="1" s="1"/>
  <c r="X357" i="1"/>
  <c r="P357" i="1"/>
  <c r="Q357" i="1" s="1"/>
  <c r="X356" i="1"/>
  <c r="P356" i="1"/>
  <c r="Q356" i="1" s="1"/>
  <c r="X355" i="1"/>
  <c r="P355" i="1"/>
  <c r="Q355" i="1" s="1"/>
  <c r="X354" i="1"/>
  <c r="P354" i="1"/>
  <c r="S354" i="1" s="1"/>
  <c r="T354" i="1" s="1"/>
  <c r="U354" i="1" s="1"/>
  <c r="X353" i="1"/>
  <c r="P353" i="1"/>
  <c r="Q353" i="1" s="1"/>
  <c r="X352" i="1"/>
  <c r="P352" i="1"/>
  <c r="S352" i="1" s="1"/>
  <c r="T352" i="1" s="1"/>
  <c r="X351" i="1"/>
  <c r="P351" i="1"/>
  <c r="Q351" i="1" s="1"/>
  <c r="X350" i="1"/>
  <c r="P350" i="1"/>
  <c r="Q350" i="1" s="1"/>
  <c r="S380" i="1" l="1"/>
  <c r="S361" i="1"/>
  <c r="T361" i="1" s="1"/>
  <c r="U361" i="1" s="1"/>
  <c r="Q369" i="1"/>
  <c r="T380" i="1"/>
  <c r="U380" i="1" s="1"/>
  <c r="S353" i="1"/>
  <c r="T353" i="1" s="1"/>
  <c r="U353" i="1" s="1"/>
  <c r="S368" i="1"/>
  <c r="Q371" i="1"/>
  <c r="T364" i="1"/>
  <c r="U364" i="1" s="1"/>
  <c r="U360" i="1"/>
  <c r="U369" i="1"/>
  <c r="U373" i="1"/>
  <c r="U352" i="1"/>
  <c r="U367" i="1"/>
  <c r="S355" i="1"/>
  <c r="T355" i="1" s="1"/>
  <c r="U355" i="1" s="1"/>
  <c r="S357" i="1"/>
  <c r="S365" i="1"/>
  <c r="S372" i="1"/>
  <c r="Q373" i="1"/>
  <c r="S376" i="1"/>
  <c r="S363" i="1"/>
  <c r="T363" i="1" s="1"/>
  <c r="U363" i="1" s="1"/>
  <c r="S366" i="1"/>
  <c r="T366" i="1" s="1"/>
  <c r="U366" i="1" s="1"/>
  <c r="Q367" i="1"/>
  <c r="S374" i="1"/>
  <c r="T374" i="1" s="1"/>
  <c r="U374" i="1" s="1"/>
  <c r="S351" i="1"/>
  <c r="S359" i="1"/>
  <c r="S370" i="1"/>
  <c r="T370" i="1" s="1"/>
  <c r="U370" i="1" s="1"/>
  <c r="S378" i="1"/>
  <c r="T378" i="1" s="1"/>
  <c r="U378" i="1" s="1"/>
  <c r="S375" i="1"/>
  <c r="S377" i="1"/>
  <c r="S379" i="1"/>
  <c r="T379" i="1" s="1"/>
  <c r="U379" i="1" s="1"/>
  <c r="S381" i="1"/>
  <c r="Q358" i="1"/>
  <c r="Q360" i="1"/>
  <c r="Q362" i="1"/>
  <c r="Q364" i="1"/>
  <c r="S350" i="1"/>
  <c r="T350" i="1" s="1"/>
  <c r="U350" i="1" s="1"/>
  <c r="S356" i="1"/>
  <c r="Q352" i="1"/>
  <c r="Q354" i="1"/>
  <c r="T356" i="1" l="1"/>
  <c r="U356" i="1" s="1"/>
  <c r="T377" i="1"/>
  <c r="U377" i="1" s="1"/>
  <c r="T359" i="1"/>
  <c r="U359" i="1" s="1"/>
  <c r="T381" i="1"/>
  <c r="U381" i="1" s="1"/>
  <c r="T376" i="1"/>
  <c r="U376" i="1" s="1"/>
  <c r="T357" i="1"/>
  <c r="U357" i="1" s="1"/>
  <c r="T372" i="1"/>
  <c r="U372" i="1" s="1"/>
  <c r="T375" i="1"/>
  <c r="U375" i="1" s="1"/>
  <c r="T351" i="1"/>
  <c r="U351" i="1" s="1"/>
  <c r="T365" i="1"/>
  <c r="U365" i="1" s="1"/>
  <c r="T368" i="1"/>
  <c r="U368" i="1" s="1"/>
  <c r="P290" i="1"/>
  <c r="S290" i="1" s="1"/>
  <c r="P289" i="1"/>
  <c r="S289" i="1" s="1"/>
  <c r="T289" i="1" s="1"/>
  <c r="U289" i="1" s="1"/>
  <c r="P294" i="1"/>
  <c r="Q294" i="1" s="1"/>
  <c r="P293" i="1"/>
  <c r="S293" i="1" s="1"/>
  <c r="T293" i="1" s="1"/>
  <c r="P292" i="1"/>
  <c r="S292" i="1" s="1"/>
  <c r="T292" i="1" s="1"/>
  <c r="U292" i="1" s="1"/>
  <c r="P291" i="1"/>
  <c r="Q291" i="1" s="1"/>
  <c r="P288" i="1"/>
  <c r="S288" i="1" s="1"/>
  <c r="P287" i="1"/>
  <c r="S287" i="1" s="1"/>
  <c r="T287" i="1" s="1"/>
  <c r="P286" i="1"/>
  <c r="Q286" i="1" s="1"/>
  <c r="P285" i="1"/>
  <c r="S285" i="1" s="1"/>
  <c r="T285" i="1" s="1"/>
  <c r="X284" i="1"/>
  <c r="P284" i="1"/>
  <c r="S284" i="1" s="1"/>
  <c r="P275" i="1"/>
  <c r="S275" i="1" s="1"/>
  <c r="P274" i="1"/>
  <c r="S274" i="1" s="1"/>
  <c r="T274" i="1" s="1"/>
  <c r="P273" i="1"/>
  <c r="S273" i="1" s="1"/>
  <c r="T273" i="1" s="1"/>
  <c r="P272" i="1"/>
  <c r="S272" i="1" s="1"/>
  <c r="T272" i="1" s="1"/>
  <c r="U272" i="1" s="1"/>
  <c r="P271" i="1"/>
  <c r="S271" i="1" s="1"/>
  <c r="T271" i="1" s="1"/>
  <c r="P270" i="1"/>
  <c r="S270" i="1" s="1"/>
  <c r="P269" i="1"/>
  <c r="S269" i="1" s="1"/>
  <c r="X268" i="1"/>
  <c r="P268" i="1"/>
  <c r="S268" i="1" s="1"/>
  <c r="P130" i="1"/>
  <c r="S130" i="1" s="1"/>
  <c r="T130" i="1" s="1"/>
  <c r="P129" i="1"/>
  <c r="S129" i="1" s="1"/>
  <c r="T129" i="1" s="1"/>
  <c r="P128" i="1"/>
  <c r="S128" i="1" s="1"/>
  <c r="T128" i="1" s="1"/>
  <c r="P127" i="1"/>
  <c r="S127" i="1" s="1"/>
  <c r="T127" i="1" s="1"/>
  <c r="U127" i="1" s="1"/>
  <c r="P126" i="1"/>
  <c r="S126" i="1" s="1"/>
  <c r="T126" i="1" s="1"/>
  <c r="P125" i="1"/>
  <c r="S125" i="1" s="1"/>
  <c r="T125" i="1" s="1"/>
  <c r="U125" i="1" s="1"/>
  <c r="P124" i="1"/>
  <c r="S124" i="1" s="1"/>
  <c r="T124" i="1" s="1"/>
  <c r="U124" i="1" s="1"/>
  <c r="P123" i="1"/>
  <c r="S123" i="1" s="1"/>
  <c r="T123" i="1" s="1"/>
  <c r="U123" i="1" s="1"/>
  <c r="P122" i="1"/>
  <c r="S122" i="1" s="1"/>
  <c r="T122" i="1" s="1"/>
  <c r="U122" i="1" s="1"/>
  <c r="P121" i="1"/>
  <c r="S121" i="1" s="1"/>
  <c r="T121" i="1" s="1"/>
  <c r="U121" i="1" s="1"/>
  <c r="X120" i="1"/>
  <c r="P120" i="1"/>
  <c r="S120" i="1" s="1"/>
  <c r="T120" i="1" s="1"/>
  <c r="P283" i="1"/>
  <c r="S283" i="1" s="1"/>
  <c r="P282" i="1"/>
  <c r="S282" i="1" s="1"/>
  <c r="T282" i="1" s="1"/>
  <c r="P281" i="1"/>
  <c r="S281" i="1" s="1"/>
  <c r="T281" i="1" s="1"/>
  <c r="P280" i="1"/>
  <c r="S280" i="1" s="1"/>
  <c r="T280" i="1" s="1"/>
  <c r="U280" i="1" s="1"/>
  <c r="P279" i="1"/>
  <c r="Q279" i="1" s="1"/>
  <c r="P278" i="1"/>
  <c r="S278" i="1" s="1"/>
  <c r="P277" i="1"/>
  <c r="S277" i="1" s="1"/>
  <c r="X276" i="1"/>
  <c r="P276" i="1"/>
  <c r="S276" i="1" s="1"/>
  <c r="T284" i="1" l="1"/>
  <c r="U284" i="1" s="1"/>
  <c r="T269" i="1"/>
  <c r="U269" i="1" s="1"/>
  <c r="T276" i="1"/>
  <c r="U276" i="1" s="1"/>
  <c r="T283" i="1"/>
  <c r="U283" i="1" s="1"/>
  <c r="T270" i="1"/>
  <c r="U270" i="1" s="1"/>
  <c r="T277" i="1"/>
  <c r="U277" i="1" s="1"/>
  <c r="T278" i="1"/>
  <c r="U278" i="1" s="1"/>
  <c r="T288" i="1"/>
  <c r="U288" i="1" s="1"/>
  <c r="T268" i="1"/>
  <c r="U268" i="1" s="1"/>
  <c r="T275" i="1"/>
  <c r="U275" i="1" s="1"/>
  <c r="T290" i="1"/>
  <c r="U290" i="1" s="1"/>
  <c r="Q290" i="1"/>
  <c r="S294" i="1"/>
  <c r="T294" i="1" s="1"/>
  <c r="U294" i="1" s="1"/>
  <c r="Q287" i="1"/>
  <c r="Q285" i="1"/>
  <c r="Q289" i="1"/>
  <c r="Q284" i="1"/>
  <c r="S286" i="1"/>
  <c r="T286" i="1" s="1"/>
  <c r="S291" i="1"/>
  <c r="T291" i="1" s="1"/>
  <c r="U291" i="1" s="1"/>
  <c r="Q293" i="1"/>
  <c r="Q288" i="1"/>
  <c r="Q292" i="1"/>
  <c r="Q271" i="1"/>
  <c r="Q272" i="1"/>
  <c r="Q275" i="1"/>
  <c r="Q273" i="1"/>
  <c r="Q125" i="1"/>
  <c r="Q122" i="1"/>
  <c r="Q124" i="1"/>
  <c r="Q130" i="1"/>
  <c r="S279" i="1"/>
  <c r="T279" i="1" s="1"/>
  <c r="Q121" i="1"/>
  <c r="Q128" i="1"/>
  <c r="Q129" i="1"/>
  <c r="Q126" i="1"/>
  <c r="Q120" i="1"/>
  <c r="Q123" i="1"/>
  <c r="Q127" i="1"/>
  <c r="Q280" i="1"/>
  <c r="Q283" i="1"/>
  <c r="Q281" i="1"/>
  <c r="P77" i="1" l="1"/>
  <c r="S77" i="1" s="1"/>
  <c r="T77" i="1" s="1"/>
  <c r="U77" i="1" s="1"/>
  <c r="P76" i="1"/>
  <c r="Q76" i="1" s="1"/>
  <c r="P75" i="1"/>
  <c r="S75" i="1" s="1"/>
  <c r="T75" i="1" s="1"/>
  <c r="U75" i="1" s="1"/>
  <c r="P74" i="1"/>
  <c r="S74" i="1" s="1"/>
  <c r="T74" i="1" s="1"/>
  <c r="P73" i="1"/>
  <c r="S73" i="1" s="1"/>
  <c r="T73" i="1" s="1"/>
  <c r="P72" i="1"/>
  <c r="S72" i="1" s="1"/>
  <c r="T72" i="1" s="1"/>
  <c r="U72" i="1" s="1"/>
  <c r="P71" i="1"/>
  <c r="S71" i="1" s="1"/>
  <c r="T71" i="1" s="1"/>
  <c r="P70" i="1"/>
  <c r="S70" i="1" s="1"/>
  <c r="T70" i="1" s="1"/>
  <c r="P69" i="1"/>
  <c r="Q69" i="1" s="1"/>
  <c r="P68" i="1"/>
  <c r="S68" i="1" s="1"/>
  <c r="T68" i="1" s="1"/>
  <c r="X67" i="1"/>
  <c r="P67" i="1"/>
  <c r="S67" i="1" s="1"/>
  <c r="T67" i="1" s="1"/>
  <c r="S76" i="1" l="1"/>
  <c r="T76" i="1" s="1"/>
  <c r="U76" i="1" s="1"/>
  <c r="Q68" i="1"/>
  <c r="Q71" i="1"/>
  <c r="Q73" i="1"/>
  <c r="Q77" i="1"/>
  <c r="Q74" i="1"/>
  <c r="Q67" i="1"/>
  <c r="S69" i="1"/>
  <c r="T69" i="1" s="1"/>
  <c r="Q70" i="1"/>
  <c r="Q75" i="1"/>
  <c r="P45" i="1" l="1"/>
  <c r="S45" i="1" s="1"/>
  <c r="T45" i="1" s="1"/>
  <c r="U45" i="1" s="1"/>
  <c r="P44" i="1"/>
  <c r="S44" i="1" s="1"/>
  <c r="T44" i="1" s="1"/>
  <c r="P43" i="1"/>
  <c r="S43" i="1" s="1"/>
  <c r="T43" i="1" s="1"/>
  <c r="P42" i="1"/>
  <c r="S42" i="1" s="1"/>
  <c r="T42" i="1" s="1"/>
  <c r="P41" i="1"/>
  <c r="S41" i="1" s="1"/>
  <c r="T41" i="1" s="1"/>
  <c r="U41" i="1" s="1"/>
  <c r="P40" i="1"/>
  <c r="S40" i="1" s="1"/>
  <c r="T40" i="1" s="1"/>
  <c r="P39" i="1"/>
  <c r="S39" i="1" s="1"/>
  <c r="T39" i="1" s="1"/>
  <c r="U39" i="1" s="1"/>
  <c r="X38" i="1"/>
  <c r="P38" i="1"/>
  <c r="Q38" i="1" s="1"/>
  <c r="Q42" i="1" l="1"/>
  <c r="Q44" i="1"/>
  <c r="S38" i="1"/>
  <c r="T38" i="1" s="1"/>
  <c r="U38" i="1" s="1"/>
  <c r="Q40" i="1"/>
  <c r="Q41" i="1"/>
  <c r="Q45" i="1"/>
  <c r="Q39" i="1"/>
  <c r="Q101" i="1" l="1"/>
  <c r="P256" i="1"/>
  <c r="S256" i="1" s="1"/>
  <c r="T256" i="1" s="1"/>
  <c r="U256" i="1" s="1"/>
  <c r="P255" i="1"/>
  <c r="S255" i="1" s="1"/>
  <c r="T255" i="1" s="1"/>
  <c r="P254" i="1"/>
  <c r="S254" i="1" s="1"/>
  <c r="T254" i="1" s="1"/>
  <c r="P253" i="1"/>
  <c r="Q253" i="1" s="1"/>
  <c r="P252" i="1"/>
  <c r="S252" i="1" s="1"/>
  <c r="T252" i="1" s="1"/>
  <c r="P251" i="1"/>
  <c r="S251" i="1" s="1"/>
  <c r="T251" i="1" s="1"/>
  <c r="P250" i="1"/>
  <c r="Q250" i="1" s="1"/>
  <c r="X249" i="1"/>
  <c r="P249" i="1"/>
  <c r="S249" i="1" s="1"/>
  <c r="T249" i="1" s="1"/>
  <c r="U249" i="1" s="1"/>
  <c r="P248" i="1"/>
  <c r="S248" i="1" s="1"/>
  <c r="T248" i="1" s="1"/>
  <c r="U248" i="1" s="1"/>
  <c r="P247" i="1"/>
  <c r="S247" i="1" s="1"/>
  <c r="T247" i="1" s="1"/>
  <c r="P246" i="1"/>
  <c r="S246" i="1" s="1"/>
  <c r="T246" i="1" s="1"/>
  <c r="P245" i="1"/>
  <c r="S245" i="1" s="1"/>
  <c r="T245" i="1" s="1"/>
  <c r="U245" i="1" s="1"/>
  <c r="P244" i="1"/>
  <c r="S244" i="1" s="1"/>
  <c r="T244" i="1" s="1"/>
  <c r="P243" i="1"/>
  <c r="S243" i="1" s="1"/>
  <c r="T243" i="1" s="1"/>
  <c r="P242" i="1"/>
  <c r="Q242" i="1" s="1"/>
  <c r="X241" i="1"/>
  <c r="P241" i="1"/>
  <c r="S241" i="1" s="1"/>
  <c r="T241" i="1" s="1"/>
  <c r="U241" i="1" s="1"/>
  <c r="P267" i="1"/>
  <c r="S267" i="1" s="1"/>
  <c r="T267" i="1" s="1"/>
  <c r="P266" i="1"/>
  <c r="S266" i="1" s="1"/>
  <c r="T266" i="1" s="1"/>
  <c r="P265" i="1"/>
  <c r="S265" i="1" s="1"/>
  <c r="T265" i="1" s="1"/>
  <c r="P264" i="1"/>
  <c r="S264" i="1" s="1"/>
  <c r="T264" i="1" s="1"/>
  <c r="P263" i="1"/>
  <c r="S263" i="1" s="1"/>
  <c r="T263" i="1" s="1"/>
  <c r="P262" i="1"/>
  <c r="Q262" i="1" s="1"/>
  <c r="P261" i="1"/>
  <c r="Q261" i="1" s="1"/>
  <c r="P260" i="1"/>
  <c r="S260" i="1" s="1"/>
  <c r="P259" i="1"/>
  <c r="S259" i="1" s="1"/>
  <c r="P258" i="1"/>
  <c r="Q258" i="1" s="1"/>
  <c r="X257" i="1"/>
  <c r="P257" i="1"/>
  <c r="S257" i="1" s="1"/>
  <c r="T257" i="1" s="1"/>
  <c r="P18" i="1"/>
  <c r="S18" i="1" s="1"/>
  <c r="T18" i="1" s="1"/>
  <c r="U18" i="1" s="1"/>
  <c r="P17" i="1"/>
  <c r="S17" i="1" s="1"/>
  <c r="T17" i="1" s="1"/>
  <c r="U17" i="1" s="1"/>
  <c r="P16" i="1"/>
  <c r="Q16" i="1" s="1"/>
  <c r="P15" i="1"/>
  <c r="S15" i="1" s="1"/>
  <c r="T15" i="1" s="1"/>
  <c r="P14" i="1"/>
  <c r="S14" i="1" s="1"/>
  <c r="T14" i="1" s="1"/>
  <c r="U14" i="1" s="1"/>
  <c r="P13" i="1"/>
  <c r="Q13" i="1" s="1"/>
  <c r="P12" i="1"/>
  <c r="Q12" i="1" s="1"/>
  <c r="P11" i="1"/>
  <c r="S11" i="1" s="1"/>
  <c r="T11" i="1" s="1"/>
  <c r="P10" i="1"/>
  <c r="S10" i="1" s="1"/>
  <c r="T10" i="1" s="1"/>
  <c r="X9" i="1"/>
  <c r="P9" i="1"/>
  <c r="Q9" i="1" s="1"/>
  <c r="T339" i="1"/>
  <c r="T309" i="1"/>
  <c r="T308" i="1"/>
  <c r="T307" i="1"/>
  <c r="T305" i="1"/>
  <c r="T54" i="1"/>
  <c r="T35" i="1"/>
  <c r="T29" i="1"/>
  <c r="T21" i="1"/>
  <c r="T259" i="1" l="1"/>
  <c r="U259" i="1" s="1"/>
  <c r="T260" i="1"/>
  <c r="U260" i="1" s="1"/>
  <c r="Q254" i="1"/>
  <c r="S253" i="1"/>
  <c r="T253" i="1" s="1"/>
  <c r="U253" i="1" s="1"/>
  <c r="Q255" i="1"/>
  <c r="Q245" i="1"/>
  <c r="S250" i="1"/>
  <c r="T250" i="1" s="1"/>
  <c r="Q246" i="1"/>
  <c r="Q251" i="1"/>
  <c r="Q256" i="1"/>
  <c r="Q249" i="1"/>
  <c r="Q252" i="1"/>
  <c r="S261" i="1"/>
  <c r="Q247" i="1"/>
  <c r="S242" i="1"/>
  <c r="T242" i="1" s="1"/>
  <c r="Q259" i="1"/>
  <c r="Q265" i="1"/>
  <c r="Q243" i="1"/>
  <c r="Q248" i="1"/>
  <c r="Q241" i="1"/>
  <c r="Q244" i="1"/>
  <c r="S258" i="1"/>
  <c r="T258" i="1" s="1"/>
  <c r="U258" i="1" s="1"/>
  <c r="Q266" i="1"/>
  <c r="S13" i="1"/>
  <c r="T13" i="1" s="1"/>
  <c r="Q263" i="1"/>
  <c r="S262" i="1"/>
  <c r="Q267" i="1"/>
  <c r="Q257" i="1"/>
  <c r="Q260" i="1"/>
  <c r="Q264" i="1"/>
  <c r="S12" i="1"/>
  <c r="T12" i="1" s="1"/>
  <c r="Q14" i="1"/>
  <c r="Q17" i="1"/>
  <c r="S9" i="1"/>
  <c r="T9" i="1" s="1"/>
  <c r="U9" i="1" s="1"/>
  <c r="Q10" i="1"/>
  <c r="S16" i="1"/>
  <c r="T16" i="1" s="1"/>
  <c r="Q18" i="1"/>
  <c r="Q11" i="1"/>
  <c r="Q15" i="1"/>
  <c r="P421" i="1"/>
  <c r="S421" i="1" s="1"/>
  <c r="T421" i="1" s="1"/>
  <c r="P420" i="1"/>
  <c r="S420" i="1" s="1"/>
  <c r="T420" i="1" s="1"/>
  <c r="P419" i="1"/>
  <c r="S419" i="1" s="1"/>
  <c r="T419" i="1" s="1"/>
  <c r="P418" i="1"/>
  <c r="P417" i="1"/>
  <c r="S417" i="1" s="1"/>
  <c r="T417" i="1" s="1"/>
  <c r="P416" i="1"/>
  <c r="P415" i="1"/>
  <c r="P414" i="1"/>
  <c r="P413" i="1"/>
  <c r="S413" i="1" s="1"/>
  <c r="T413" i="1" s="1"/>
  <c r="P412" i="1"/>
  <c r="Q412" i="1" s="1"/>
  <c r="P411" i="1"/>
  <c r="Q411" i="1" s="1"/>
  <c r="P410" i="1"/>
  <c r="P409" i="1"/>
  <c r="P408" i="1"/>
  <c r="P407" i="1"/>
  <c r="P406" i="1"/>
  <c r="P405" i="1"/>
  <c r="S405" i="1" s="1"/>
  <c r="T405" i="1" s="1"/>
  <c r="P404" i="1"/>
  <c r="Q404" i="1" s="1"/>
  <c r="P403" i="1"/>
  <c r="Q403" i="1" s="1"/>
  <c r="P402" i="1"/>
  <c r="X401" i="1"/>
  <c r="P401" i="1"/>
  <c r="Q401" i="1" s="1"/>
  <c r="X400" i="1"/>
  <c r="P400" i="1"/>
  <c r="P399" i="1"/>
  <c r="S399" i="1" s="1"/>
  <c r="P398" i="1"/>
  <c r="S398" i="1" s="1"/>
  <c r="P397" i="1"/>
  <c r="Q397" i="1" s="1"/>
  <c r="P396" i="1"/>
  <c r="P395" i="1"/>
  <c r="S395" i="1" s="1"/>
  <c r="T395" i="1" s="1"/>
  <c r="P394" i="1"/>
  <c r="P393" i="1"/>
  <c r="P392" i="1"/>
  <c r="P391" i="1"/>
  <c r="S391" i="1" s="1"/>
  <c r="P390" i="1"/>
  <c r="S390" i="1" s="1"/>
  <c r="P389" i="1"/>
  <c r="Q389" i="1" s="1"/>
  <c r="P388" i="1"/>
  <c r="P387" i="1"/>
  <c r="S387" i="1" s="1"/>
  <c r="P386" i="1"/>
  <c r="S386" i="1" s="1"/>
  <c r="P385" i="1"/>
  <c r="S385" i="1" s="1"/>
  <c r="P384" i="1"/>
  <c r="S384" i="1" s="1"/>
  <c r="P383" i="1"/>
  <c r="S383" i="1" s="1"/>
  <c r="T383" i="1" s="1"/>
  <c r="P382" i="1"/>
  <c r="S382" i="1" s="1"/>
  <c r="P349" i="1"/>
  <c r="S349" i="1" s="1"/>
  <c r="T349" i="1" s="1"/>
  <c r="P348" i="1"/>
  <c r="Q348" i="1" s="1"/>
  <c r="P347" i="1"/>
  <c r="P346" i="1"/>
  <c r="S346" i="1" s="1"/>
  <c r="P345" i="1"/>
  <c r="P344" i="1"/>
  <c r="S344" i="1" s="1"/>
  <c r="T344" i="1" s="1"/>
  <c r="P343" i="1"/>
  <c r="Q343" i="1" s="1"/>
  <c r="P342" i="1"/>
  <c r="S342" i="1" s="1"/>
  <c r="T342" i="1" s="1"/>
  <c r="X341" i="1"/>
  <c r="P341" i="1"/>
  <c r="S341" i="1" s="1"/>
  <c r="T341" i="1" s="1"/>
  <c r="P340" i="1"/>
  <c r="S340" i="1" s="1"/>
  <c r="T340" i="1" s="1"/>
  <c r="P339" i="1"/>
  <c r="P338" i="1"/>
  <c r="S338" i="1" s="1"/>
  <c r="P337" i="1"/>
  <c r="P336" i="1"/>
  <c r="Q336" i="1" s="1"/>
  <c r="P335" i="1"/>
  <c r="S335" i="1" s="1"/>
  <c r="T335" i="1" s="1"/>
  <c r="P334" i="1"/>
  <c r="P333" i="1"/>
  <c r="S333" i="1" s="1"/>
  <c r="T333" i="1" s="1"/>
  <c r="P332" i="1"/>
  <c r="S332" i="1" s="1"/>
  <c r="T332" i="1" s="1"/>
  <c r="U332" i="1" s="1"/>
  <c r="P331" i="1"/>
  <c r="S331" i="1" s="1"/>
  <c r="P330" i="1"/>
  <c r="S330" i="1" s="1"/>
  <c r="P329" i="1"/>
  <c r="S329" i="1" s="1"/>
  <c r="T329" i="1" s="1"/>
  <c r="P328" i="1"/>
  <c r="Q328" i="1" s="1"/>
  <c r="P327" i="1"/>
  <c r="Q327" i="1" s="1"/>
  <c r="P326" i="1"/>
  <c r="S326" i="1" s="1"/>
  <c r="T326" i="1" s="1"/>
  <c r="X325" i="1"/>
  <c r="P325" i="1"/>
  <c r="S325" i="1" s="1"/>
  <c r="P324" i="1"/>
  <c r="S324" i="1" s="1"/>
  <c r="T324" i="1" s="1"/>
  <c r="P323" i="1"/>
  <c r="S323" i="1" s="1"/>
  <c r="P322" i="1"/>
  <c r="S322" i="1" s="1"/>
  <c r="P321" i="1"/>
  <c r="P320" i="1"/>
  <c r="S320" i="1" s="1"/>
  <c r="T320" i="1" s="1"/>
  <c r="P319" i="1"/>
  <c r="Q319" i="1" s="1"/>
  <c r="P318" i="1"/>
  <c r="Q318" i="1" s="1"/>
  <c r="P317" i="1"/>
  <c r="S317" i="1" s="1"/>
  <c r="X316" i="1"/>
  <c r="P316" i="1"/>
  <c r="S316" i="1" s="1"/>
  <c r="T316" i="1" s="1"/>
  <c r="P315" i="1"/>
  <c r="P314" i="1"/>
  <c r="P313" i="1"/>
  <c r="S313" i="1" s="1"/>
  <c r="P312" i="1"/>
  <c r="S312" i="1" s="1"/>
  <c r="X311" i="1"/>
  <c r="P311" i="1"/>
  <c r="P310" i="1"/>
  <c r="Q310" i="1" s="1"/>
  <c r="P306" i="1"/>
  <c r="S306" i="1" s="1"/>
  <c r="X304" i="1"/>
  <c r="P303" i="1"/>
  <c r="S303" i="1" s="1"/>
  <c r="P302" i="1"/>
  <c r="S302" i="1" s="1"/>
  <c r="T302" i="1" s="1"/>
  <c r="P301" i="1"/>
  <c r="S301" i="1" s="1"/>
  <c r="P300" i="1"/>
  <c r="S300" i="1" s="1"/>
  <c r="T300" i="1" s="1"/>
  <c r="P299" i="1"/>
  <c r="P298" i="1"/>
  <c r="P297" i="1"/>
  <c r="S297" i="1" s="1"/>
  <c r="P296" i="1"/>
  <c r="S296" i="1" s="1"/>
  <c r="X295" i="1"/>
  <c r="P295" i="1"/>
  <c r="Q295" i="1" s="1"/>
  <c r="P240" i="1"/>
  <c r="P239" i="1"/>
  <c r="Q239" i="1" s="1"/>
  <c r="P238" i="1"/>
  <c r="Q238" i="1" s="1"/>
  <c r="P237" i="1"/>
  <c r="Q237" i="1" s="1"/>
  <c r="P236" i="1"/>
  <c r="P235" i="1"/>
  <c r="Q235" i="1" s="1"/>
  <c r="P234" i="1"/>
  <c r="Q234" i="1" s="1"/>
  <c r="X233" i="1"/>
  <c r="P233" i="1"/>
  <c r="S233" i="1" s="1"/>
  <c r="T233" i="1" s="1"/>
  <c r="U233" i="1" s="1"/>
  <c r="P232" i="1"/>
  <c r="S232" i="1" s="1"/>
  <c r="T232" i="1" s="1"/>
  <c r="U232" i="1" s="1"/>
  <c r="P231" i="1"/>
  <c r="P230" i="1"/>
  <c r="S230" i="1" s="1"/>
  <c r="T230" i="1" s="1"/>
  <c r="P229" i="1"/>
  <c r="P228" i="1"/>
  <c r="Q228" i="1" s="1"/>
  <c r="P227" i="1"/>
  <c r="Q227" i="1" s="1"/>
  <c r="P226" i="1"/>
  <c r="Q226" i="1" s="1"/>
  <c r="P225" i="1"/>
  <c r="Q225" i="1" s="1"/>
  <c r="P224" i="1"/>
  <c r="Q224" i="1" s="1"/>
  <c r="X223" i="1"/>
  <c r="P223" i="1"/>
  <c r="Q223" i="1" s="1"/>
  <c r="P222" i="1"/>
  <c r="P221" i="1"/>
  <c r="P220" i="1"/>
  <c r="P219" i="1"/>
  <c r="Q219" i="1" s="1"/>
  <c r="P218" i="1"/>
  <c r="P217" i="1"/>
  <c r="P216" i="1"/>
  <c r="P215" i="1"/>
  <c r="Q215" i="1" s="1"/>
  <c r="P214" i="1"/>
  <c r="P213" i="1"/>
  <c r="P212" i="1"/>
  <c r="P211" i="1"/>
  <c r="Q211" i="1" s="1"/>
  <c r="P210" i="1"/>
  <c r="P209" i="1"/>
  <c r="P208" i="1"/>
  <c r="P207" i="1"/>
  <c r="Q207" i="1" s="1"/>
  <c r="P206" i="1"/>
  <c r="P205" i="1"/>
  <c r="P204" i="1"/>
  <c r="P203" i="1"/>
  <c r="Q203" i="1" s="1"/>
  <c r="P202" i="1"/>
  <c r="P201" i="1"/>
  <c r="X200" i="1"/>
  <c r="P200" i="1"/>
  <c r="P199" i="1"/>
  <c r="P198" i="1"/>
  <c r="P197" i="1"/>
  <c r="P196" i="1"/>
  <c r="P195" i="1"/>
  <c r="P194" i="1"/>
  <c r="P193" i="1"/>
  <c r="P192" i="1"/>
  <c r="X191" i="1"/>
  <c r="P191" i="1"/>
  <c r="Q191" i="1" s="1"/>
  <c r="P190" i="1"/>
  <c r="Q190" i="1" s="1"/>
  <c r="P189" i="1"/>
  <c r="Q189" i="1" s="1"/>
  <c r="P188" i="1"/>
  <c r="Q188" i="1" s="1"/>
  <c r="P187" i="1"/>
  <c r="Q187" i="1" s="1"/>
  <c r="P186" i="1"/>
  <c r="Q186" i="1" s="1"/>
  <c r="P185" i="1"/>
  <c r="P184" i="1"/>
  <c r="X183" i="1"/>
  <c r="P183" i="1"/>
  <c r="P182" i="1"/>
  <c r="P181" i="1"/>
  <c r="P180" i="1"/>
  <c r="Q180" i="1" s="1"/>
  <c r="P179" i="1"/>
  <c r="P178" i="1"/>
  <c r="P177" i="1"/>
  <c r="P176" i="1"/>
  <c r="Q176" i="1" s="1"/>
  <c r="P175" i="1"/>
  <c r="P174" i="1"/>
  <c r="P173" i="1"/>
  <c r="X172" i="1"/>
  <c r="P172" i="1"/>
  <c r="P171" i="1"/>
  <c r="Q171" i="1" s="1"/>
  <c r="P170" i="1"/>
  <c r="P169" i="1"/>
  <c r="P168" i="1"/>
  <c r="P167" i="1"/>
  <c r="Q167" i="1" s="1"/>
  <c r="P166" i="1"/>
  <c r="P165" i="1"/>
  <c r="P164" i="1"/>
  <c r="P163" i="1"/>
  <c r="Q163" i="1" s="1"/>
  <c r="P162" i="1"/>
  <c r="X161" i="1"/>
  <c r="P161" i="1"/>
  <c r="Q161" i="1" s="1"/>
  <c r="P160" i="1"/>
  <c r="Q160" i="1" s="1"/>
  <c r="P159" i="1"/>
  <c r="Q159" i="1" s="1"/>
  <c r="P158" i="1"/>
  <c r="Q158" i="1" s="1"/>
  <c r="P157" i="1"/>
  <c r="Q157" i="1" s="1"/>
  <c r="P156" i="1"/>
  <c r="Q156" i="1" s="1"/>
  <c r="P155" i="1"/>
  <c r="Q155" i="1" s="1"/>
  <c r="P154" i="1"/>
  <c r="Q154" i="1" s="1"/>
  <c r="P153" i="1"/>
  <c r="Q153" i="1" s="1"/>
  <c r="P152" i="1"/>
  <c r="Q152" i="1" s="1"/>
  <c r="X151" i="1"/>
  <c r="P151" i="1"/>
  <c r="P150" i="1"/>
  <c r="P149" i="1"/>
  <c r="P148" i="1"/>
  <c r="P147" i="1"/>
  <c r="P146" i="1"/>
  <c r="P145" i="1"/>
  <c r="P144" i="1"/>
  <c r="P143" i="1"/>
  <c r="X142" i="1"/>
  <c r="P142" i="1"/>
  <c r="Q142" i="1" s="1"/>
  <c r="P141" i="1"/>
  <c r="P140" i="1"/>
  <c r="P139" i="1"/>
  <c r="Q139" i="1" s="1"/>
  <c r="P138" i="1"/>
  <c r="Q138" i="1" s="1"/>
  <c r="P137" i="1"/>
  <c r="P136" i="1"/>
  <c r="P135" i="1"/>
  <c r="Q135" i="1" s="1"/>
  <c r="P134" i="1"/>
  <c r="Q134" i="1" s="1"/>
  <c r="P133" i="1"/>
  <c r="P132" i="1"/>
  <c r="X131" i="1"/>
  <c r="P131" i="1"/>
  <c r="P119" i="1"/>
  <c r="Q119" i="1" s="1"/>
  <c r="P118" i="1"/>
  <c r="Q118" i="1" s="1"/>
  <c r="P117" i="1"/>
  <c r="P116" i="1"/>
  <c r="P115" i="1"/>
  <c r="Q115" i="1" s="1"/>
  <c r="P114" i="1"/>
  <c r="Q114" i="1" s="1"/>
  <c r="P113" i="1"/>
  <c r="P112" i="1"/>
  <c r="P111" i="1"/>
  <c r="X110" i="1"/>
  <c r="P110" i="1"/>
  <c r="Q110" i="1" s="1"/>
  <c r="P109" i="1"/>
  <c r="Q109" i="1" s="1"/>
  <c r="P108" i="1"/>
  <c r="Q108" i="1" s="1"/>
  <c r="P107" i="1"/>
  <c r="Q107" i="1" s="1"/>
  <c r="P106" i="1"/>
  <c r="Q106" i="1" s="1"/>
  <c r="P105" i="1"/>
  <c r="Q105" i="1" s="1"/>
  <c r="P104" i="1"/>
  <c r="Q104" i="1" s="1"/>
  <c r="P103" i="1"/>
  <c r="Q103" i="1" s="1"/>
  <c r="P102" i="1"/>
  <c r="Q102" i="1" s="1"/>
  <c r="S101" i="1"/>
  <c r="T101" i="1" s="1"/>
  <c r="U101" i="1" s="1"/>
  <c r="P100" i="1"/>
  <c r="Q100" i="1" s="1"/>
  <c r="P99" i="1"/>
  <c r="S99" i="1" s="1"/>
  <c r="T99" i="1" s="1"/>
  <c r="U99" i="1" s="1"/>
  <c r="P98" i="1"/>
  <c r="S98" i="1" s="1"/>
  <c r="T98" i="1" s="1"/>
  <c r="U98" i="1" s="1"/>
  <c r="X97" i="1"/>
  <c r="P97" i="1"/>
  <c r="S97" i="1" s="1"/>
  <c r="T97" i="1" s="1"/>
  <c r="U97" i="1" s="1"/>
  <c r="P96" i="1"/>
  <c r="Q96" i="1" s="1"/>
  <c r="P95" i="1"/>
  <c r="Q95" i="1" s="1"/>
  <c r="P94" i="1"/>
  <c r="S94" i="1" s="1"/>
  <c r="T94" i="1" s="1"/>
  <c r="P93" i="1"/>
  <c r="S93" i="1" s="1"/>
  <c r="T93" i="1" s="1"/>
  <c r="U93" i="1" s="1"/>
  <c r="P92" i="1"/>
  <c r="Q92" i="1" s="1"/>
  <c r="P91" i="1"/>
  <c r="Q91" i="1" s="1"/>
  <c r="P90" i="1"/>
  <c r="S90" i="1" s="1"/>
  <c r="T90" i="1" s="1"/>
  <c r="U90" i="1" s="1"/>
  <c r="P89" i="1"/>
  <c r="S89" i="1" s="1"/>
  <c r="T89" i="1" s="1"/>
  <c r="U89" i="1" s="1"/>
  <c r="X88" i="1"/>
  <c r="P88" i="1"/>
  <c r="S88" i="1" s="1"/>
  <c r="T88" i="1" s="1"/>
  <c r="U88" i="1" s="1"/>
  <c r="P87" i="1"/>
  <c r="S87" i="1" s="1"/>
  <c r="T87" i="1" s="1"/>
  <c r="U87" i="1" s="1"/>
  <c r="P86" i="1"/>
  <c r="S86" i="1" s="1"/>
  <c r="T86" i="1" s="1"/>
  <c r="U86" i="1" s="1"/>
  <c r="P85" i="1"/>
  <c r="S85" i="1" s="1"/>
  <c r="T85" i="1" s="1"/>
  <c r="P84" i="1"/>
  <c r="S84" i="1" s="1"/>
  <c r="T84" i="1" s="1"/>
  <c r="P83" i="1"/>
  <c r="S83" i="1" s="1"/>
  <c r="T83" i="1" s="1"/>
  <c r="U83" i="1" s="1"/>
  <c r="P82" i="1"/>
  <c r="S82" i="1" s="1"/>
  <c r="T82" i="1" s="1"/>
  <c r="P81" i="1"/>
  <c r="S81" i="1" s="1"/>
  <c r="T81" i="1" s="1"/>
  <c r="P80" i="1"/>
  <c r="S80" i="1" s="1"/>
  <c r="T80" i="1" s="1"/>
  <c r="P79" i="1"/>
  <c r="S79" i="1" s="1"/>
  <c r="T79" i="1" s="1"/>
  <c r="X78" i="1"/>
  <c r="P78" i="1"/>
  <c r="P66" i="1"/>
  <c r="P65" i="1"/>
  <c r="P64" i="1"/>
  <c r="P63" i="1"/>
  <c r="P62" i="1"/>
  <c r="P61" i="1"/>
  <c r="P60" i="1"/>
  <c r="P59" i="1"/>
  <c r="P58" i="1"/>
  <c r="P57" i="1"/>
  <c r="X56" i="1"/>
  <c r="P56" i="1"/>
  <c r="S56" i="1" s="1"/>
  <c r="T56" i="1" s="1"/>
  <c r="U56" i="1" s="1"/>
  <c r="P55" i="1"/>
  <c r="S55" i="1" s="1"/>
  <c r="T55" i="1" s="1"/>
  <c r="U55" i="1" s="1"/>
  <c r="P53" i="1"/>
  <c r="P52" i="1"/>
  <c r="P51" i="1"/>
  <c r="P50" i="1"/>
  <c r="P49" i="1"/>
  <c r="P48" i="1"/>
  <c r="P47" i="1"/>
  <c r="X46" i="1"/>
  <c r="P46" i="1"/>
  <c r="S46" i="1" s="1"/>
  <c r="T46" i="1" s="1"/>
  <c r="U46" i="1" s="1"/>
  <c r="P37" i="1"/>
  <c r="S37" i="1" s="1"/>
  <c r="T37" i="1" s="1"/>
  <c r="U37" i="1" s="1"/>
  <c r="P36" i="1"/>
  <c r="S36" i="1" s="1"/>
  <c r="T36" i="1" s="1"/>
  <c r="P34" i="1"/>
  <c r="P33" i="1"/>
  <c r="P32" i="1"/>
  <c r="P31" i="1"/>
  <c r="X30" i="1"/>
  <c r="P30" i="1"/>
  <c r="S30" i="1" s="1"/>
  <c r="T30" i="1" s="1"/>
  <c r="U30" i="1" s="1"/>
  <c r="P28" i="1"/>
  <c r="P27" i="1"/>
  <c r="P26" i="1"/>
  <c r="P25" i="1"/>
  <c r="P24" i="1"/>
  <c r="P23" i="1"/>
  <c r="P22" i="1"/>
  <c r="P21" i="1"/>
  <c r="Q21" i="1" s="1"/>
  <c r="P20" i="1"/>
  <c r="S20" i="1" s="1"/>
  <c r="T20" i="1" s="1"/>
  <c r="U20" i="1" s="1"/>
  <c r="P19" i="1"/>
  <c r="T262" i="1" l="1"/>
  <c r="U262" i="1" s="1"/>
  <c r="T317" i="1"/>
  <c r="U317" i="1" s="1"/>
  <c r="T325" i="1"/>
  <c r="U325" i="1" s="1"/>
  <c r="T306" i="1"/>
  <c r="U306" i="1" s="1"/>
  <c r="T261" i="1"/>
  <c r="U261" i="1" s="1"/>
  <c r="S131" i="1"/>
  <c r="T131" i="1" s="1"/>
  <c r="Q131" i="1"/>
  <c r="S196" i="1"/>
  <c r="T196" i="1" s="1"/>
  <c r="U196" i="1" s="1"/>
  <c r="Q196" i="1"/>
  <c r="S113" i="1"/>
  <c r="T113" i="1" s="1"/>
  <c r="Q113" i="1"/>
  <c r="S117" i="1"/>
  <c r="T117" i="1" s="1"/>
  <c r="Q117" i="1"/>
  <c r="S146" i="1"/>
  <c r="T146" i="1" s="1"/>
  <c r="Q146" i="1"/>
  <c r="S150" i="1"/>
  <c r="T150" i="1" s="1"/>
  <c r="U150" i="1" s="1"/>
  <c r="Q150" i="1"/>
  <c r="S164" i="1"/>
  <c r="T164" i="1" s="1"/>
  <c r="Q164" i="1"/>
  <c r="S168" i="1"/>
  <c r="T168" i="1" s="1"/>
  <c r="Q168" i="1"/>
  <c r="S172" i="1"/>
  <c r="T172" i="1" s="1"/>
  <c r="Q172" i="1"/>
  <c r="S175" i="1"/>
  <c r="T175" i="1" s="1"/>
  <c r="U175" i="1" s="1"/>
  <c r="Q175" i="1"/>
  <c r="S179" i="1"/>
  <c r="T179" i="1" s="1"/>
  <c r="U179" i="1" s="1"/>
  <c r="Q179" i="1"/>
  <c r="S183" i="1"/>
  <c r="T183" i="1" s="1"/>
  <c r="Q183" i="1"/>
  <c r="S193" i="1"/>
  <c r="T193" i="1" s="1"/>
  <c r="U193" i="1" s="1"/>
  <c r="Q193" i="1"/>
  <c r="S197" i="1"/>
  <c r="T197" i="1" s="1"/>
  <c r="Q197" i="1"/>
  <c r="S204" i="1"/>
  <c r="T204" i="1" s="1"/>
  <c r="Q204" i="1"/>
  <c r="S208" i="1"/>
  <c r="T208" i="1" s="1"/>
  <c r="U208" i="1" s="1"/>
  <c r="Q208" i="1"/>
  <c r="S212" i="1"/>
  <c r="T212" i="1" s="1"/>
  <c r="Q212" i="1"/>
  <c r="S216" i="1"/>
  <c r="T216" i="1" s="1"/>
  <c r="Q216" i="1"/>
  <c r="S220" i="1"/>
  <c r="T220" i="1" s="1"/>
  <c r="U220" i="1" s="1"/>
  <c r="Q220" i="1"/>
  <c r="S116" i="1"/>
  <c r="T116" i="1" s="1"/>
  <c r="Q116" i="1"/>
  <c r="S149" i="1"/>
  <c r="T149" i="1" s="1"/>
  <c r="Q149" i="1"/>
  <c r="S174" i="1"/>
  <c r="T174" i="1" s="1"/>
  <c r="U174" i="1" s="1"/>
  <c r="Q174" i="1"/>
  <c r="S182" i="1"/>
  <c r="T182" i="1" s="1"/>
  <c r="Q182" i="1"/>
  <c r="S192" i="1"/>
  <c r="T192" i="1" s="1"/>
  <c r="U192" i="1" s="1"/>
  <c r="Q192" i="1"/>
  <c r="S200" i="1"/>
  <c r="T200" i="1" s="1"/>
  <c r="U200" i="1" s="1"/>
  <c r="Q200" i="1"/>
  <c r="S132" i="1"/>
  <c r="T132" i="1" s="1"/>
  <c r="U132" i="1" s="1"/>
  <c r="Q132" i="1"/>
  <c r="S136" i="1"/>
  <c r="T136" i="1" s="1"/>
  <c r="U136" i="1" s="1"/>
  <c r="Q136" i="1"/>
  <c r="S140" i="1"/>
  <c r="T140" i="1" s="1"/>
  <c r="Q140" i="1"/>
  <c r="S143" i="1"/>
  <c r="T143" i="1" s="1"/>
  <c r="Q143" i="1"/>
  <c r="S147" i="1"/>
  <c r="T147" i="1" s="1"/>
  <c r="U147" i="1" s="1"/>
  <c r="Q147" i="1"/>
  <c r="S151" i="1"/>
  <c r="T151" i="1" s="1"/>
  <c r="U151" i="1" s="1"/>
  <c r="Q151" i="1"/>
  <c r="S165" i="1"/>
  <c r="T165" i="1" s="1"/>
  <c r="U165" i="1" s="1"/>
  <c r="Q165" i="1"/>
  <c r="S169" i="1"/>
  <c r="T169" i="1" s="1"/>
  <c r="U169" i="1" s="1"/>
  <c r="Q169" i="1"/>
  <c r="S194" i="1"/>
  <c r="T194" i="1" s="1"/>
  <c r="U194" i="1" s="1"/>
  <c r="Q194" i="1"/>
  <c r="S198" i="1"/>
  <c r="T198" i="1" s="1"/>
  <c r="Q198" i="1"/>
  <c r="S201" i="1"/>
  <c r="T201" i="1" s="1"/>
  <c r="Q201" i="1"/>
  <c r="S205" i="1"/>
  <c r="T205" i="1" s="1"/>
  <c r="U205" i="1" s="1"/>
  <c r="Q205" i="1"/>
  <c r="S209" i="1"/>
  <c r="T209" i="1" s="1"/>
  <c r="U209" i="1" s="1"/>
  <c r="Q209" i="1"/>
  <c r="S213" i="1"/>
  <c r="T213" i="1" s="1"/>
  <c r="Q213" i="1"/>
  <c r="S217" i="1"/>
  <c r="T217" i="1" s="1"/>
  <c r="Q217" i="1"/>
  <c r="S221" i="1"/>
  <c r="T221" i="1" s="1"/>
  <c r="U221" i="1" s="1"/>
  <c r="Q221" i="1"/>
  <c r="S112" i="1"/>
  <c r="T112" i="1" s="1"/>
  <c r="Q112" i="1"/>
  <c r="S145" i="1"/>
  <c r="T145" i="1" s="1"/>
  <c r="Q145" i="1"/>
  <c r="S178" i="1"/>
  <c r="T178" i="1" s="1"/>
  <c r="U178" i="1" s="1"/>
  <c r="Q178" i="1"/>
  <c r="S185" i="1"/>
  <c r="T185" i="1" s="1"/>
  <c r="U185" i="1" s="1"/>
  <c r="Q185" i="1"/>
  <c r="S111" i="1"/>
  <c r="T111" i="1" s="1"/>
  <c r="Q111" i="1"/>
  <c r="S133" i="1"/>
  <c r="T133" i="1" s="1"/>
  <c r="U133" i="1" s="1"/>
  <c r="Q133" i="1"/>
  <c r="S137" i="1"/>
  <c r="T137" i="1" s="1"/>
  <c r="Q137" i="1"/>
  <c r="S141" i="1"/>
  <c r="T141" i="1" s="1"/>
  <c r="Q141" i="1"/>
  <c r="S144" i="1"/>
  <c r="T144" i="1" s="1"/>
  <c r="Q144" i="1"/>
  <c r="S148" i="1"/>
  <c r="T148" i="1" s="1"/>
  <c r="Q148" i="1"/>
  <c r="S162" i="1"/>
  <c r="T162" i="1" s="1"/>
  <c r="Q162" i="1"/>
  <c r="S166" i="1"/>
  <c r="T166" i="1" s="1"/>
  <c r="U166" i="1" s="1"/>
  <c r="Q166" i="1"/>
  <c r="S170" i="1"/>
  <c r="T170" i="1" s="1"/>
  <c r="U170" i="1" s="1"/>
  <c r="Q170" i="1"/>
  <c r="S173" i="1"/>
  <c r="T173" i="1" s="1"/>
  <c r="U173" i="1" s="1"/>
  <c r="Q173" i="1"/>
  <c r="S177" i="1"/>
  <c r="T177" i="1" s="1"/>
  <c r="U177" i="1" s="1"/>
  <c r="Q177" i="1"/>
  <c r="S181" i="1"/>
  <c r="T181" i="1" s="1"/>
  <c r="Q181" i="1"/>
  <c r="S184" i="1"/>
  <c r="T184" i="1" s="1"/>
  <c r="U184" i="1" s="1"/>
  <c r="Q184" i="1"/>
  <c r="S195" i="1"/>
  <c r="T195" i="1" s="1"/>
  <c r="U195" i="1" s="1"/>
  <c r="Q195" i="1"/>
  <c r="S199" i="1"/>
  <c r="T199" i="1" s="1"/>
  <c r="Q199" i="1"/>
  <c r="S202" i="1"/>
  <c r="T202" i="1" s="1"/>
  <c r="Q202" i="1"/>
  <c r="S206" i="1"/>
  <c r="T206" i="1" s="1"/>
  <c r="Q206" i="1"/>
  <c r="S210" i="1"/>
  <c r="T210" i="1" s="1"/>
  <c r="U210" i="1" s="1"/>
  <c r="Q210" i="1"/>
  <c r="S214" i="1"/>
  <c r="T214" i="1" s="1"/>
  <c r="U214" i="1" s="1"/>
  <c r="Q214" i="1"/>
  <c r="S218" i="1"/>
  <c r="T218" i="1" s="1"/>
  <c r="U218" i="1" s="1"/>
  <c r="Q218" i="1"/>
  <c r="S222" i="1"/>
  <c r="T222" i="1" s="1"/>
  <c r="U222" i="1" s="1"/>
  <c r="Q222" i="1"/>
  <c r="S229" i="1"/>
  <c r="T229" i="1" s="1"/>
  <c r="U229" i="1" s="1"/>
  <c r="Q229" i="1"/>
  <c r="Q322" i="1"/>
  <c r="Q417" i="1"/>
  <c r="Q420" i="1"/>
  <c r="S403" i="1"/>
  <c r="T403" i="1" s="1"/>
  <c r="U403" i="1" s="1"/>
  <c r="S139" i="1"/>
  <c r="T139" i="1" s="1"/>
  <c r="S92" i="1"/>
  <c r="T92" i="1" s="1"/>
  <c r="U92" i="1" s="1"/>
  <c r="S348" i="1"/>
  <c r="S411" i="1"/>
  <c r="S96" i="1"/>
  <c r="T96" i="1" s="1"/>
  <c r="U96" i="1" s="1"/>
  <c r="S135" i="1"/>
  <c r="T135" i="1" s="1"/>
  <c r="U135" i="1" s="1"/>
  <c r="S401" i="1"/>
  <c r="T401" i="1" s="1"/>
  <c r="Q81" i="1"/>
  <c r="Q99" i="1"/>
  <c r="Q346" i="1"/>
  <c r="S389" i="1"/>
  <c r="Q85" i="1"/>
  <c r="S91" i="1"/>
  <c r="T91" i="1" s="1"/>
  <c r="S95" i="1"/>
  <c r="T95" i="1" s="1"/>
  <c r="U95" i="1" s="1"/>
  <c r="S134" i="1"/>
  <c r="T134" i="1" s="1"/>
  <c r="U134" i="1" s="1"/>
  <c r="S138" i="1"/>
  <c r="T138" i="1" s="1"/>
  <c r="U138" i="1" s="1"/>
  <c r="S295" i="1"/>
  <c r="Q344" i="1"/>
  <c r="S115" i="1"/>
  <c r="T115" i="1" s="1"/>
  <c r="U115" i="1" s="1"/>
  <c r="S119" i="1"/>
  <c r="T119" i="1" s="1"/>
  <c r="U119" i="1" s="1"/>
  <c r="S412" i="1"/>
  <c r="T412" i="1" s="1"/>
  <c r="U412" i="1" s="1"/>
  <c r="Q79" i="1"/>
  <c r="Q83" i="1"/>
  <c r="Q87" i="1"/>
  <c r="S142" i="1"/>
  <c r="T142" i="1" s="1"/>
  <c r="U142" i="1" s="1"/>
  <c r="Q232" i="1"/>
  <c r="Q302" i="1"/>
  <c r="Q317" i="1"/>
  <c r="Q323" i="1"/>
  <c r="Q332" i="1"/>
  <c r="Q384" i="1"/>
  <c r="S397" i="1"/>
  <c r="Q80" i="1"/>
  <c r="Q82" i="1"/>
  <c r="Q84" i="1"/>
  <c r="Q86" i="1"/>
  <c r="Q88" i="1"/>
  <c r="Q90" i="1"/>
  <c r="Q94" i="1"/>
  <c r="S100" i="1"/>
  <c r="T100" i="1" s="1"/>
  <c r="U100" i="1" s="1"/>
  <c r="S114" i="1"/>
  <c r="T114" i="1" s="1"/>
  <c r="S118" i="1"/>
  <c r="T118" i="1" s="1"/>
  <c r="U118" i="1" s="1"/>
  <c r="S163" i="1"/>
  <c r="T163" i="1" s="1"/>
  <c r="S167" i="1"/>
  <c r="T167" i="1" s="1"/>
  <c r="S171" i="1"/>
  <c r="T171" i="1" s="1"/>
  <c r="U171" i="1" s="1"/>
  <c r="S176" i="1"/>
  <c r="T176" i="1" s="1"/>
  <c r="U176" i="1" s="1"/>
  <c r="S180" i="1"/>
  <c r="T180" i="1" s="1"/>
  <c r="S310" i="1"/>
  <c r="T310" i="1" s="1"/>
  <c r="Q312" i="1"/>
  <c r="Q340" i="1"/>
  <c r="S404" i="1"/>
  <c r="T404" i="1" s="1"/>
  <c r="Q20" i="1"/>
  <c r="Q30" i="1"/>
  <c r="Q37" i="1"/>
  <c r="Q56" i="1"/>
  <c r="Q89" i="1"/>
  <c r="Q93" i="1"/>
  <c r="Q97" i="1"/>
  <c r="Q98" i="1"/>
  <c r="S226" i="1"/>
  <c r="T226" i="1" s="1"/>
  <c r="Q303" i="1"/>
  <c r="Q316" i="1"/>
  <c r="Q325" i="1"/>
  <c r="Q326" i="1"/>
  <c r="Q333" i="1"/>
  <c r="Q341" i="1"/>
  <c r="Q342" i="1"/>
  <c r="Q383" i="1"/>
  <c r="Q419" i="1"/>
  <c r="Q349" i="1"/>
  <c r="Q390" i="1"/>
  <c r="Q398" i="1"/>
  <c r="S225" i="1"/>
  <c r="T225" i="1" s="1"/>
  <c r="S237" i="1"/>
  <c r="T237" i="1" s="1"/>
  <c r="U237" i="1" s="1"/>
  <c r="Q296" i="1"/>
  <c r="Q330" i="1"/>
  <c r="S34" i="1"/>
  <c r="T34" i="1" s="1"/>
  <c r="Q34" i="1"/>
  <c r="S49" i="1"/>
  <c r="T49" i="1" s="1"/>
  <c r="U49" i="1" s="1"/>
  <c r="Q49" i="1"/>
  <c r="S53" i="1"/>
  <c r="T53" i="1" s="1"/>
  <c r="Q53" i="1"/>
  <c r="S60" i="1"/>
  <c r="T60" i="1" s="1"/>
  <c r="U60" i="1" s="1"/>
  <c r="Q60" i="1"/>
  <c r="S66" i="1"/>
  <c r="T66" i="1" s="1"/>
  <c r="U66" i="1" s="1"/>
  <c r="Q66" i="1"/>
  <c r="S106" i="1"/>
  <c r="T106" i="1" s="1"/>
  <c r="S23" i="1"/>
  <c r="T23" i="1" s="1"/>
  <c r="Q23" i="1"/>
  <c r="S27" i="1"/>
  <c r="T27" i="1" s="1"/>
  <c r="U27" i="1" s="1"/>
  <c r="Q27" i="1"/>
  <c r="S32" i="1"/>
  <c r="T32" i="1" s="1"/>
  <c r="Q32" i="1"/>
  <c r="S47" i="1"/>
  <c r="T47" i="1" s="1"/>
  <c r="U47" i="1" s="1"/>
  <c r="Q47" i="1"/>
  <c r="S58" i="1"/>
  <c r="T58" i="1" s="1"/>
  <c r="Q58" i="1"/>
  <c r="S64" i="1"/>
  <c r="T64" i="1" s="1"/>
  <c r="U64" i="1" s="1"/>
  <c r="Q64" i="1"/>
  <c r="S187" i="1"/>
  <c r="T187" i="1" s="1"/>
  <c r="U187" i="1" s="1"/>
  <c r="S191" i="1"/>
  <c r="T191" i="1" s="1"/>
  <c r="Q236" i="1"/>
  <c r="S236" i="1"/>
  <c r="T236" i="1" s="1"/>
  <c r="S25" i="1"/>
  <c r="T25" i="1" s="1"/>
  <c r="U25" i="1" s="1"/>
  <c r="Q25" i="1"/>
  <c r="S51" i="1"/>
  <c r="T51" i="1" s="1"/>
  <c r="U51" i="1" s="1"/>
  <c r="Q51" i="1"/>
  <c r="S62" i="1"/>
  <c r="T62" i="1" s="1"/>
  <c r="Q62" i="1"/>
  <c r="S102" i="1"/>
  <c r="T102" i="1" s="1"/>
  <c r="U102" i="1" s="1"/>
  <c r="S104" i="1"/>
  <c r="T104" i="1" s="1"/>
  <c r="U104" i="1" s="1"/>
  <c r="S108" i="1"/>
  <c r="T108" i="1" s="1"/>
  <c r="S110" i="1"/>
  <c r="T110" i="1" s="1"/>
  <c r="U110" i="1" s="1"/>
  <c r="S189" i="1"/>
  <c r="T189" i="1" s="1"/>
  <c r="S228" i="1"/>
  <c r="T228" i="1" s="1"/>
  <c r="S231" i="1"/>
  <c r="T231" i="1" s="1"/>
  <c r="Q231" i="1"/>
  <c r="Q240" i="1"/>
  <c r="S240" i="1"/>
  <c r="T240" i="1" s="1"/>
  <c r="U240" i="1" s="1"/>
  <c r="S299" i="1"/>
  <c r="Q299" i="1"/>
  <c r="T387" i="1"/>
  <c r="S19" i="1"/>
  <c r="T19" i="1" s="1"/>
  <c r="U19" i="1" s="1"/>
  <c r="Q19" i="1"/>
  <c r="S152" i="1"/>
  <c r="T152" i="1" s="1"/>
  <c r="S154" i="1"/>
  <c r="T154" i="1" s="1"/>
  <c r="S156" i="1"/>
  <c r="T156" i="1" s="1"/>
  <c r="U156" i="1" s="1"/>
  <c r="S158" i="1"/>
  <c r="T158" i="1" s="1"/>
  <c r="S160" i="1"/>
  <c r="T160" i="1" s="1"/>
  <c r="U160" i="1" s="1"/>
  <c r="S186" i="1"/>
  <c r="T186" i="1" s="1"/>
  <c r="U186" i="1" s="1"/>
  <c r="S190" i="1"/>
  <c r="T190" i="1" s="1"/>
  <c r="S224" i="1"/>
  <c r="T224" i="1" s="1"/>
  <c r="U224" i="1" s="1"/>
  <c r="S321" i="1"/>
  <c r="T321" i="1" s="1"/>
  <c r="Q321" i="1"/>
  <c r="U333" i="1"/>
  <c r="S337" i="1"/>
  <c r="Q337" i="1"/>
  <c r="S409" i="1"/>
  <c r="Q409" i="1"/>
  <c r="S22" i="1"/>
  <c r="T22" i="1" s="1"/>
  <c r="U22" i="1" s="1"/>
  <c r="Q22" i="1"/>
  <c r="S24" i="1"/>
  <c r="T24" i="1" s="1"/>
  <c r="U24" i="1" s="1"/>
  <c r="Q24" i="1"/>
  <c r="S26" i="1"/>
  <c r="T26" i="1" s="1"/>
  <c r="U26" i="1" s="1"/>
  <c r="Q26" i="1"/>
  <c r="S28" i="1"/>
  <c r="T28" i="1" s="1"/>
  <c r="Q28" i="1"/>
  <c r="S31" i="1"/>
  <c r="T31" i="1" s="1"/>
  <c r="U31" i="1" s="1"/>
  <c r="Q31" i="1"/>
  <c r="S33" i="1"/>
  <c r="T33" i="1" s="1"/>
  <c r="U33" i="1" s="1"/>
  <c r="Q33" i="1"/>
  <c r="Q36" i="1"/>
  <c r="Q46" i="1"/>
  <c r="S48" i="1"/>
  <c r="T48" i="1" s="1"/>
  <c r="Q48" i="1"/>
  <c r="S50" i="1"/>
  <c r="T50" i="1" s="1"/>
  <c r="Q50" i="1"/>
  <c r="S52" i="1"/>
  <c r="T52" i="1" s="1"/>
  <c r="U52" i="1" s="1"/>
  <c r="Q52" i="1"/>
  <c r="Q55" i="1"/>
  <c r="S57" i="1"/>
  <c r="T57" i="1" s="1"/>
  <c r="Q57" i="1"/>
  <c r="S59" i="1"/>
  <c r="T59" i="1" s="1"/>
  <c r="Q59" i="1"/>
  <c r="S61" i="1"/>
  <c r="T61" i="1" s="1"/>
  <c r="Q61" i="1"/>
  <c r="S63" i="1"/>
  <c r="T63" i="1" s="1"/>
  <c r="U63" i="1" s="1"/>
  <c r="Q63" i="1"/>
  <c r="S65" i="1"/>
  <c r="T65" i="1" s="1"/>
  <c r="Q65" i="1"/>
  <c r="S78" i="1"/>
  <c r="T78" i="1" s="1"/>
  <c r="Q78" i="1"/>
  <c r="S103" i="1"/>
  <c r="T103" i="1" s="1"/>
  <c r="U103" i="1" s="1"/>
  <c r="S105" i="1"/>
  <c r="T105" i="1" s="1"/>
  <c r="U105" i="1" s="1"/>
  <c r="S107" i="1"/>
  <c r="T107" i="1" s="1"/>
  <c r="S109" i="1"/>
  <c r="T109" i="1" s="1"/>
  <c r="S153" i="1"/>
  <c r="T153" i="1" s="1"/>
  <c r="S155" i="1"/>
  <c r="T155" i="1" s="1"/>
  <c r="S157" i="1"/>
  <c r="T157" i="1" s="1"/>
  <c r="S159" i="1"/>
  <c r="T159" i="1" s="1"/>
  <c r="U159" i="1" s="1"/>
  <c r="S161" i="1"/>
  <c r="T161" i="1" s="1"/>
  <c r="U161" i="1" s="1"/>
  <c r="S188" i="1"/>
  <c r="T188" i="1" s="1"/>
  <c r="S203" i="1"/>
  <c r="T203" i="1" s="1"/>
  <c r="S207" i="1"/>
  <c r="T207" i="1" s="1"/>
  <c r="S211" i="1"/>
  <c r="T211" i="1" s="1"/>
  <c r="S215" i="1"/>
  <c r="T215" i="1" s="1"/>
  <c r="U215" i="1" s="1"/>
  <c r="S219" i="1"/>
  <c r="T219" i="1" s="1"/>
  <c r="U219" i="1" s="1"/>
  <c r="S223" i="1"/>
  <c r="T223" i="1" s="1"/>
  <c r="U223" i="1" s="1"/>
  <c r="S394" i="1"/>
  <c r="T394" i="1" s="1"/>
  <c r="Q394" i="1"/>
  <c r="T297" i="1"/>
  <c r="U300" i="1"/>
  <c r="T303" i="1"/>
  <c r="U303" i="1" s="1"/>
  <c r="S311" i="1"/>
  <c r="Q311" i="1"/>
  <c r="S315" i="1"/>
  <c r="Q315" i="1"/>
  <c r="U329" i="1"/>
  <c r="T331" i="1"/>
  <c r="U331" i="1" s="1"/>
  <c r="S334" i="1"/>
  <c r="T334" i="1" s="1"/>
  <c r="Q334" i="1"/>
  <c r="U341" i="1"/>
  <c r="U344" i="1"/>
  <c r="Q347" i="1"/>
  <c r="S347" i="1"/>
  <c r="T347" i="1" s="1"/>
  <c r="T382" i="1"/>
  <c r="T384" i="1"/>
  <c r="U395" i="1"/>
  <c r="T398" i="1"/>
  <c r="S407" i="1"/>
  <c r="Q407" i="1"/>
  <c r="S416" i="1"/>
  <c r="T416" i="1" s="1"/>
  <c r="Q416" i="1"/>
  <c r="S227" i="1"/>
  <c r="T227" i="1" s="1"/>
  <c r="Q230" i="1"/>
  <c r="S235" i="1"/>
  <c r="T235" i="1" s="1"/>
  <c r="S239" i="1"/>
  <c r="T239" i="1" s="1"/>
  <c r="S298" i="1"/>
  <c r="T298" i="1" s="1"/>
  <c r="Q298" i="1"/>
  <c r="Q300" i="1"/>
  <c r="T313" i="1"/>
  <c r="U316" i="1"/>
  <c r="T322" i="1"/>
  <c r="U322" i="1" s="1"/>
  <c r="U324" i="1"/>
  <c r="Q329" i="1"/>
  <c r="T338" i="1"/>
  <c r="S343" i="1"/>
  <c r="T343" i="1" s="1"/>
  <c r="S345" i="1"/>
  <c r="T345" i="1" s="1"/>
  <c r="Q345" i="1"/>
  <c r="Q382" i="1"/>
  <c r="S393" i="1"/>
  <c r="Q393" i="1"/>
  <c r="Q395" i="1"/>
  <c r="U417" i="1"/>
  <c r="U420" i="1"/>
  <c r="Q233" i="1"/>
  <c r="S234" i="1"/>
  <c r="T234" i="1" s="1"/>
  <c r="S238" i="1"/>
  <c r="T238" i="1" s="1"/>
  <c r="S314" i="1"/>
  <c r="T314" i="1" s="1"/>
  <c r="Q314" i="1"/>
  <c r="T386" i="1"/>
  <c r="U386" i="1" s="1"/>
  <c r="T390" i="1"/>
  <c r="U390" i="1" s="1"/>
  <c r="S408" i="1"/>
  <c r="Q408" i="1"/>
  <c r="S415" i="1"/>
  <c r="Q415" i="1"/>
  <c r="T296" i="1"/>
  <c r="T301" i="1"/>
  <c r="T312" i="1"/>
  <c r="U342" i="1"/>
  <c r="T385" i="1"/>
  <c r="T391" i="1"/>
  <c r="T399" i="1"/>
  <c r="U405" i="1"/>
  <c r="U413" i="1"/>
  <c r="U421" i="1"/>
  <c r="U320" i="1"/>
  <c r="T323" i="1"/>
  <c r="U323" i="1" s="1"/>
  <c r="U326" i="1"/>
  <c r="T330" i="1"/>
  <c r="U335" i="1"/>
  <c r="T346" i="1"/>
  <c r="U346" i="1" s="1"/>
  <c r="U349" i="1"/>
  <c r="Q385" i="1"/>
  <c r="Q391" i="1"/>
  <c r="Q399" i="1"/>
  <c r="Q405" i="1"/>
  <c r="Q413" i="1"/>
  <c r="Q421" i="1"/>
  <c r="S392" i="1"/>
  <c r="Q392" i="1"/>
  <c r="S406" i="1"/>
  <c r="T406" i="1" s="1"/>
  <c r="Q406" i="1"/>
  <c r="S388" i="1"/>
  <c r="T388" i="1" s="1"/>
  <c r="Q388" i="1"/>
  <c r="S402" i="1"/>
  <c r="Q402" i="1"/>
  <c r="S418" i="1"/>
  <c r="T418" i="1" s="1"/>
  <c r="Q418" i="1"/>
  <c r="Q297" i="1"/>
  <c r="Q301" i="1"/>
  <c r="Q313" i="1"/>
  <c r="Q320" i="1"/>
  <c r="Q324" i="1"/>
  <c r="Q331" i="1"/>
  <c r="Q335" i="1"/>
  <c r="S336" i="1"/>
  <c r="T336" i="1" s="1"/>
  <c r="Q338" i="1"/>
  <c r="S400" i="1"/>
  <c r="Q400" i="1"/>
  <c r="S414" i="1"/>
  <c r="Q414" i="1"/>
  <c r="S396" i="1"/>
  <c r="T396" i="1" s="1"/>
  <c r="Q396" i="1"/>
  <c r="S410" i="1"/>
  <c r="Q410" i="1"/>
  <c r="T337" i="1" l="1"/>
  <c r="U337" i="1" s="1"/>
  <c r="T393" i="1"/>
  <c r="U393" i="1" s="1"/>
  <c r="T389" i="1"/>
  <c r="U389" i="1" s="1"/>
  <c r="T407" i="1"/>
  <c r="U407" i="1" s="1"/>
  <c r="T311" i="1"/>
  <c r="U311" i="1" s="1"/>
  <c r="T397" i="1"/>
  <c r="U397" i="1" s="1"/>
  <c r="T411" i="1"/>
  <c r="U411" i="1" s="1"/>
  <c r="T348" i="1"/>
  <c r="U348" i="1" s="1"/>
  <c r="T415" i="1"/>
  <c r="U415" i="1" s="1"/>
  <c r="T295" i="1"/>
  <c r="U295" i="1" s="1"/>
  <c r="T414" i="1"/>
  <c r="U414" i="1" s="1"/>
  <c r="T315" i="1"/>
  <c r="U315" i="1" s="1"/>
  <c r="U336" i="1"/>
  <c r="U343" i="1"/>
  <c r="T402" i="1"/>
  <c r="U402" i="1" s="1"/>
  <c r="U406" i="1"/>
  <c r="U345" i="1"/>
  <c r="U416" i="1"/>
  <c r="T410" i="1"/>
  <c r="U410" i="1" s="1"/>
  <c r="T400" i="1"/>
  <c r="U388" i="1"/>
  <c r="U334" i="1"/>
  <c r="U394" i="1"/>
  <c r="T409" i="1"/>
  <c r="U409" i="1" s="1"/>
  <c r="T299" i="1"/>
  <c r="U396" i="1"/>
  <c r="T408" i="1"/>
  <c r="U408" i="1" s="1"/>
  <c r="U418" i="1"/>
  <c r="T392" i="1"/>
  <c r="U392" i="1" s="1"/>
  <c r="U347" i="1"/>
</calcChain>
</file>

<file path=xl/sharedStrings.xml><?xml version="1.0" encoding="utf-8"?>
<sst xmlns="http://schemas.openxmlformats.org/spreadsheetml/2006/main" count="7022" uniqueCount="829">
  <si>
    <t>MATRIZ DE IDENTIFICACIÓN DE RIESGOS Y PELIGROS</t>
  </si>
  <si>
    <t>Sede</t>
  </si>
  <si>
    <t>Actividades</t>
  </si>
  <si>
    <t>Tareas</t>
  </si>
  <si>
    <t>Rutinario (Sí o No)</t>
  </si>
  <si>
    <t>Efectos posibles</t>
  </si>
  <si>
    <t>Controles existentes</t>
  </si>
  <si>
    <t>Evaluación del riesgo</t>
  </si>
  <si>
    <t>Valoración del riesgo</t>
  </si>
  <si>
    <t>Criterios para establecer controles</t>
  </si>
  <si>
    <t>Medidas de intervención</t>
  </si>
  <si>
    <t>Descripción</t>
  </si>
  <si>
    <t>Clasificación</t>
  </si>
  <si>
    <t>Clasificación (especifica)</t>
  </si>
  <si>
    <t>Fuente</t>
  </si>
  <si>
    <t>Medio</t>
  </si>
  <si>
    <t>Individuo</t>
  </si>
  <si>
    <t>Nivel de deficiencia</t>
  </si>
  <si>
    <t>Nivel de exposición</t>
  </si>
  <si>
    <t>Nivel de probabilidad (ND x NE)</t>
  </si>
  <si>
    <t>Interpretación del nivel de probabilidad</t>
  </si>
  <si>
    <t>Nivel de consecuencia</t>
  </si>
  <si>
    <t>Nivel de Riesgo (NR) e intervención</t>
  </si>
  <si>
    <t>Interpretación del NR</t>
  </si>
  <si>
    <t>Aceptabilidad del Riesgo</t>
  </si>
  <si>
    <t>N° expuestos</t>
  </si>
  <si>
    <t>Peor consecuencia</t>
  </si>
  <si>
    <t>Existe requisito legal específico (Sí o No)</t>
  </si>
  <si>
    <t>Eliminación</t>
  </si>
  <si>
    <t>Sustitución</t>
  </si>
  <si>
    <t>Controles de ingeniería</t>
  </si>
  <si>
    <t>Controles administrativos, señalización, advertencia</t>
  </si>
  <si>
    <t>Equipos/Elementos de protección personal</t>
  </si>
  <si>
    <t>Contratistas</t>
  </si>
  <si>
    <t>Planta</t>
  </si>
  <si>
    <t>Total expuestos</t>
  </si>
  <si>
    <t>Alcaldía sede principal</t>
  </si>
  <si>
    <t>Si</t>
  </si>
  <si>
    <t>Exposición a accidentes vehiculares con diferentes actores viales</t>
  </si>
  <si>
    <t>Condiciones de seguridad</t>
  </si>
  <si>
    <t>Accidente de tránsito</t>
  </si>
  <si>
    <t>Heridas, lesiones, traumatismos</t>
  </si>
  <si>
    <t>Ninguno</t>
  </si>
  <si>
    <t>Lesión incapacitante hasta la muerte</t>
  </si>
  <si>
    <t>No Aplica</t>
  </si>
  <si>
    <t>Muerte</t>
  </si>
  <si>
    <t>Biomecánico</t>
  </si>
  <si>
    <t>Lesión incapacitante</t>
  </si>
  <si>
    <t>No aplica</t>
  </si>
  <si>
    <t>Molestias cervicales, abdominales, trastornos en la zona lumbar de la espalda y alteraciones del sistema circulatorio y nervioso Desórdenes musculo-esqueléticos.</t>
  </si>
  <si>
    <t>Descansos intermedios en la jornada laboral</t>
  </si>
  <si>
    <t>si</t>
  </si>
  <si>
    <t>Tendinitis, síndrome de túnel del carpo (STC), otros DME.</t>
  </si>
  <si>
    <t>Presencia de Silla ergonómica.</t>
  </si>
  <si>
    <t xml:space="preserve">Síndrome del túnel carpiano, Epicondilitis lateral y tenosinovitis. </t>
  </si>
  <si>
    <t>SI</t>
  </si>
  <si>
    <t>Físico</t>
  </si>
  <si>
    <t xml:space="preserve">Condiciones de seguridad </t>
  </si>
  <si>
    <t>Psicosocial</t>
  </si>
  <si>
    <t xml:space="preserve">Movimientos repetitivos </t>
  </si>
  <si>
    <t>No</t>
  </si>
  <si>
    <t>Químico</t>
  </si>
  <si>
    <t>Líquidos (nieblas y rocíos)</t>
  </si>
  <si>
    <t>Traumatismos, golpes, caídas.</t>
  </si>
  <si>
    <t>Sí</t>
  </si>
  <si>
    <t>Características de la organización del trabajo (comunicación, tecnología, organización del trabajo, demandas cualitativas y cuantitativas de la labor).</t>
  </si>
  <si>
    <t>Enfermedades respiratorias</t>
  </si>
  <si>
    <t>Biológico</t>
  </si>
  <si>
    <t>Fenómenos naturales</t>
  </si>
  <si>
    <t>Decreto 1072 de 2015</t>
  </si>
  <si>
    <t>Virus</t>
  </si>
  <si>
    <t>Público (violencia, robos, atracos, asaltos, atentados, de orden público, etc.)</t>
  </si>
  <si>
    <t>No Aceptable</t>
  </si>
  <si>
    <t>Tecnológico (explosión, derrame, incendio).</t>
  </si>
  <si>
    <t>Daño a las personas, al vehículo</t>
  </si>
  <si>
    <t>Caídas al mismo nivel, contusiones, golpes, heridas</t>
  </si>
  <si>
    <t>Medio (M)</t>
  </si>
  <si>
    <t>II</t>
  </si>
  <si>
    <t>Fracturas, torceduras</t>
  </si>
  <si>
    <t>Alto (A)</t>
  </si>
  <si>
    <t>I</t>
  </si>
  <si>
    <t>Eléctrico (Incendio)</t>
  </si>
  <si>
    <t xml:space="preserve">Quemaduras, Heridas, laceraciones, afecciones respiratorias, muerte. </t>
  </si>
  <si>
    <t>Mantenimiento preventivo y correctivo a  instalaciones eléctricas
Mantenimiento de equipos de emergencias</t>
  </si>
  <si>
    <t>Plan de emergencias
Inspecciones de seguridad
Señalización de áreas energizadas y con riesgo eléctrico.</t>
  </si>
  <si>
    <t xml:space="preserve">Inducción Protocolo de Emergencias
Capacitaciones prevención de accidente de trabajo, reporte de condiciones y actos inseguros
Se cuenta con brigada de emergencias.
Plan de emergencias.
</t>
  </si>
  <si>
    <t>Lesión incapacitante, muerte</t>
  </si>
  <si>
    <t>Fenómenos naturales existentes, no controlables</t>
  </si>
  <si>
    <t>Sismo</t>
  </si>
  <si>
    <t xml:space="preserve">Heridas, laceraciones, golpes, 
contusiones. </t>
  </si>
  <si>
    <t>Plan de emergencias</t>
  </si>
  <si>
    <t>Inducción Protocolo de Emergencias</t>
  </si>
  <si>
    <t>Heridas, fracturas ,muerte</t>
  </si>
  <si>
    <t xml:space="preserve">Ajustes y acondicionamiento físico de las áreas, oficinas y pasillos para mejorar el tránsito, y ajustes de puestos de trabajo como escritorios, computadores, archivadores, entre otros, para  el personal con discapacidad visual, señalización de áreas en escritura Braille y otras ayudas
Canalizar cableado eléctrico
</t>
  </si>
  <si>
    <t>Plan de emergencias
Inspecciones de seguridad
Señalización de áreas energizadas y con riesgo eléctrico</t>
  </si>
  <si>
    <t xml:space="preserve">Continuar implementando el plan de emergencias.
Realizar mantenimiento preventivo y correctivo de equipos de emergencias
</t>
  </si>
  <si>
    <t xml:space="preserve">Ajustes y acondicionamiento físico de las áreas, oficinas y pasillos para mejorar el tránsito, y ajustes de puestos de trabajo como escritorios, computadores, archivadores, entre otros.
</t>
  </si>
  <si>
    <t>Capacitación en autocuidado
Realizar capacitación en interacción y comunicación con personas con discapacidad intelectual
División de tareas en procesos más cortos para fácil ejecución
Capacitación/ entrenamiento previo para uso de elementos, equipos y materiales asignados a su trabajo</t>
  </si>
  <si>
    <t>Mordeduras</t>
  </si>
  <si>
    <t>Tablas de Calificación del Riesgo (GTC 45 Vs. 2012)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</si>
  <si>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</si>
  <si>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</si>
  <si>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</si>
  <si>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</si>
  <si>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</si>
  <si>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</si>
  <si>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Se ha(n) detectado algún(os) peligro(s) que pueden dar lugar a consecuencias significativa(s), o la eficacia del conjunto de medidas preventivas existentes es baja, o ambos.</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</si>
  <si>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</si>
  <si>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</si>
  <si>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</si>
  <si>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</si>
  <si>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</si>
  <si>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</si>
  <si>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</si>
  <si>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</si>
  <si>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</si>
  <si>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</si>
  <si>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</si>
  <si>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</si>
  <si>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</si>
  <si>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</si>
  <si>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</si>
  <si>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</si>
  <si>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</si>
  <si>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</si>
  <si>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</si>
  <si>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</si>
  <si>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</si>
  <si>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</si>
  <si>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</si>
  <si>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</si>
  <si>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</si>
  <si>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</si>
  <si>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</si>
  <si>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</si>
  <si>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</si>
  <si>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</si>
  <si>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</si>
  <si>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</si>
  <si>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</si>
  <si>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</si>
  <si>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</si>
  <si>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</si>
  <si>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</si>
  <si>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</si>
  <si>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</si>
  <si>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</si>
  <si>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</si>
  <si>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</si>
  <si>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</si>
  <si>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</si>
  <si>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</si>
  <si>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</si>
  <si>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</si>
  <si>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</si>
  <si>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</si>
  <si>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</si>
  <si>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</si>
  <si>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</si>
  <si>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</si>
  <si>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</si>
  <si>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</si>
  <si>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</si>
  <si>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</si>
  <si>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</si>
  <si>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</si>
  <si>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</si>
  <si>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</si>
  <si>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</si>
  <si>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</si>
  <si>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</si>
  <si>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</si>
  <si>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</si>
  <si>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</si>
  <si>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</si>
  <si>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</si>
  <si>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</si>
  <si>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</si>
  <si>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</si>
  <si>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</si>
  <si>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</si>
  <si>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</si>
  <si>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</si>
  <si>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</si>
  <si>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</si>
  <si>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4000 - 600</t>
  </si>
  <si>
    <t>Situacion critica. Suspender actividades hasta que el riesgo este bajo control. Intervencion urgente.</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</si>
  <si>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</si>
  <si>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</si>
  <si>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</si>
  <si>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</si>
  <si>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</si>
  <si>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</si>
  <si>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</si>
  <si>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</si>
  <si>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Situación critica, correción urgente</t>
  </si>
  <si>
    <t>No Aceptable o  Aceptable con control especifico</t>
  </si>
  <si>
    <t>Corregir o adoptar medidas de control</t>
  </si>
  <si>
    <t>Mejorable</t>
  </si>
  <si>
    <t>Mejorar el control existente</t>
  </si>
  <si>
    <t>Aceptable</t>
  </si>
  <si>
    <t>No intervenir, salvo que un analisis mas preciso lo justifique</t>
  </si>
  <si>
    <t xml:space="preserve">DESCRIPCIÓN </t>
  </si>
  <si>
    <t>Tabla de Peligros</t>
  </si>
  <si>
    <t>Clasificacion</t>
  </si>
  <si>
    <t>Biomecánicos</t>
  </si>
  <si>
    <t>Condiciones de Seguridad</t>
  </si>
  <si>
    <t>Fenómenos Naturales</t>
  </si>
  <si>
    <t>Virus (coronavirus)</t>
  </si>
  <si>
    <t>Ruido (de impacto, intermitente y continuo)</t>
  </si>
  <si>
    <t>Polvos orgánicos inorgánicos</t>
  </si>
  <si>
    <t>Gestión organizacional (estilo de mando, pago, contratación, participación, inducción y capacitación, bienestar social, evaluación del desempeño, manejo de cambios.</t>
  </si>
  <si>
    <t>Posturas (prolongada, mantenida, forzada, antigravitacional).</t>
  </si>
  <si>
    <t>Mecánico (elementos o partes de máquinas, herramientas, equipos, piezas a trabajar, materiales proyectados sólidos o fluídos).</t>
  </si>
  <si>
    <t>Bacterias</t>
  </si>
  <si>
    <t>Iluminación (luz visible por exceso o deficiencia)</t>
  </si>
  <si>
    <t>Fibras</t>
  </si>
  <si>
    <t>Esfuerzo.</t>
  </si>
  <si>
    <t>Eléctrico (alta y baja tensión, estática).</t>
  </si>
  <si>
    <t>Terremoto</t>
  </si>
  <si>
    <t>Hongos</t>
  </si>
  <si>
    <t>Vibración (cuerpo entero, segmentada)</t>
  </si>
  <si>
    <t>Características del grupo social de trabajo (relaciones, cohesión, calidad de interacciones, trabajo en equipo).</t>
  </si>
  <si>
    <t>Movimiento repetitivo.</t>
  </si>
  <si>
    <t xml:space="preserve">Locativo (sistemas y medios de almacenamiento), superficies de trabajo (irregulares, deslizantes con diferencia del nivel), condiciones de orden  y aseo, ( caídas de objeto). </t>
  </si>
  <si>
    <t>Vendaval</t>
  </si>
  <si>
    <t>Ricketsias</t>
  </si>
  <si>
    <t>Temperaturas extremas (calor y frio)</t>
  </si>
  <si>
    <t>Gases y vapores</t>
  </si>
  <si>
    <t>Condiciones de la tarea (carga mental, contenido de la tarea, demandas emocionales, sistemas de control, definición de roles, monotonía, etc).</t>
  </si>
  <si>
    <t>Manipulación manual de cargas.</t>
  </si>
  <si>
    <t>Tecnológico (explosión, fuga, derrame, incendio).</t>
  </si>
  <si>
    <t>Inundación</t>
  </si>
  <si>
    <t>Parásitos</t>
  </si>
  <si>
    <t>Presión atmosférica (normal y ajustada)</t>
  </si>
  <si>
    <t>Humos metálicos no metálicos</t>
  </si>
  <si>
    <t>Interfase persona - tarea (conocimientos, habilidades en relación con la demanda de la tarea, iniciativa, autonomía y reconocimiento, identificación de la persona con la tarea y la organización).</t>
  </si>
  <si>
    <t>Accidentes de tránsito.</t>
  </si>
  <si>
    <t>Derrumbe</t>
  </si>
  <si>
    <t>Picaduras</t>
  </si>
  <si>
    <t>Radiaciones ionizantes (rayos x, gama, beta y alfa)</t>
  </si>
  <si>
    <t>Material partículado</t>
  </si>
  <si>
    <t>Jornada de trabajo (pausas, trabajo nocturno, rotación, horas extras, descansos).</t>
  </si>
  <si>
    <t>Públicos (robos, atracos, asaltos, atentados, de orden público, etc).</t>
  </si>
  <si>
    <t>Precipitaciones, (lluvias, granizadas, heladas)</t>
  </si>
  <si>
    <t>Radiaciones  no ionizantes (laser, ultravioleta infrarroja, radiofrecuencia, microondas)</t>
  </si>
  <si>
    <t>Trabajo en alturas.</t>
  </si>
  <si>
    <t>Fluidos o Excrementos</t>
  </si>
  <si>
    <t>Espacios confinados.</t>
  </si>
  <si>
    <t>* Tener en cuenta únicamente los peligros de fenómenos naturales que afectan  la seguridad y bienestar de las personas en el desarrollo de una actividad. En el Plan de Emergencia de cada empresa, se considerarán todos los fenómenos naturales que pudieran afectarla.</t>
  </si>
  <si>
    <t>Gabinete con paleta,casco, otros</t>
  </si>
  <si>
    <t>1 en 3er piso
1 en 5to piso</t>
  </si>
  <si>
    <t>camillas</t>
  </si>
  <si>
    <t>2 camillas de madera 5to piso</t>
  </si>
  <si>
    <t xml:space="preserve">Auxiliar Administrativo Código 407 Grade 06
• Archivística otros ciencias sociales y Humanas.
</t>
  </si>
  <si>
    <t xml:space="preserve"> Centro Documental e información - CDI - Notificadores </t>
  </si>
  <si>
    <t>1. Ejecutar las actividades administrativas que se le asignen de acuerdo con los requerimientos de planificación, organización, coordinación y control de los servicios, procesos, planes y programas a cargo de la dependencia o área de desempeño del empleo.
2. Tramitar la correspondencia y los documentos de conformidad con los procedimientos
establecidos. 
3. Prestar los servicios de mensajería cuando sea necesario de manera eficiente y oportuna.
4. Atender e informar al publico y empleados de ottas dependencias u organismos sobre los asuntos y tramites propios de la dependencia o área de trabajo, de conformidad con las instrucciones y recomendaciones que se le impartan.
5. Organizar y custodiar el archivo de gestión y depurar los documentos que deben ir con destino al archivo central de acuerdo al procedimiento establecido. 
6. Desempeñar las demás funciones asignadas por la autoridad competente, de acuerdo con el nivel, la naturaleza y el propósito principal del empleo</t>
  </si>
  <si>
    <t>Realizar labores de apoyo en los procesos de la Dependencia asignada con la oportunidad y confidenciaba requerida
Labores de mensajería</t>
  </si>
  <si>
    <t xml:space="preserve">Biológico </t>
  </si>
  <si>
    <t>Virus,  bacterias y hongos</t>
  </si>
  <si>
    <t xml:space="preserve">Presencia de microorganismos patológicos </t>
  </si>
  <si>
    <t>Infecciones, alergias, intoxicación, complicaciones respiratorias y sistémicas.</t>
  </si>
  <si>
    <t>No se evidencia</t>
  </si>
  <si>
    <t>Procedimiento SOL( Seguridad, Orden y Limpieza)</t>
  </si>
  <si>
    <t>Limpieza y desinfección de manos</t>
  </si>
  <si>
    <t>Infecciones virales comunes como la gripe (influenza).</t>
  </si>
  <si>
    <t>Ley 9 de 1979 - Ley 1562 de 2012  - Resolución 666 de 2020 - Resolución 223 de 2021</t>
  </si>
  <si>
    <t>Mantenimiento del sistema de aire acondicionado</t>
  </si>
  <si>
    <t xml:space="preserve">
Continuar cumpliendo con los protocolos de limpieza y desinfección de las instalaciones y cuidado personal. 
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</si>
  <si>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 xml:space="preserve">si </t>
  </si>
  <si>
    <t>Vectores y Animales (Mordeduras, picaduras)</t>
  </si>
  <si>
    <t xml:space="preserve">Contacto con animales que transmiten enfermedades </t>
  </si>
  <si>
    <t xml:space="preserve">Enfermedades vectoriales como: malaria, dengue, fiebre amarilla, leptospirosis, infecciones virales o bacterianas graves. </t>
  </si>
  <si>
    <t xml:space="preserve">Las infecciones graves pueden causar diarrea severa, vómitos, fiebre alta y deshidratación. </t>
  </si>
  <si>
    <t>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</si>
  <si>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Radiación no ionizante</t>
  </si>
  <si>
    <t>Exposición a rayos UV emitidos por el sol.</t>
  </si>
  <si>
    <t>Cefaleas, náuseas, mareo, estrés, desaliento</t>
  </si>
  <si>
    <t>Procedimiento para exámenes médicos ocupacionales</t>
  </si>
  <si>
    <t>Fatiga visual, dolor de cabeza, puede haber un mayor riesgo de caídas y accidentes, y la tarea puede volverse más difícil y menos eficiente.</t>
  </si>
  <si>
    <t>Aprovechar la sombra natural proporcionada por árboles y otras estructuras para minimizar la exposición directa al sol</t>
  </si>
  <si>
    <t xml:space="preserve">Uso correcto de la dotación y/o ropa de trabajo, autocuidado, uso de protector solar personal, hidratación personal </t>
  </si>
  <si>
    <t>1 Fuentes Naturales: Emitido por la descomposición de materia orgánica y respiración de organismos.                                                                                                                                                                                                2 Fuentes Artificiales: Puede aumentar en áreas cercanas a actividades industriales o de quema de combustibles fósiles.                                                                                                                                                                                                                            3Debido a la acumulación de emisiones del propio vehículo o de vehículos cercanos. En áreas congestionadas o en situaciones donde el motor está en funcionamiento durante largos períodos</t>
  </si>
  <si>
    <t xml:space="preserve">Asfixia, Síntomas Respiratorios, y Dolor de Cabeza y Mareos: </t>
  </si>
  <si>
    <t>pérdida de conciencia, daño cerebral irreversible y, en casos extremos, a la muerte</t>
  </si>
  <si>
    <t>Resolución 0601 de 2006
Resolución 610 de 2010
Resolución 773 de 2021</t>
  </si>
  <si>
    <t>Asegurarse de que el vehículo tenga un mantenimiento regular para evitar fugas de combustible, gases de escape o aceite. Esto incluye revisar el sistema de escape, las mangueras de combustible y los filtros.</t>
  </si>
  <si>
    <t>Dar cumplimiento al plan de capacitación para la manipulación segura de sustancias químicas. 
Realizar inspecciones periódicas del vehículo y del equipo de protección del conductor para asegurarse de que están en buen estado y funcionan correctamente.</t>
  </si>
  <si>
    <t>Posturas prolongadas</t>
  </si>
  <si>
    <t>La postura implica estar en una posición medio reclinada con las piernas estiradas y los brazos lo suficientemente cerca del volante para maniobrar cómodamente.</t>
  </si>
  <si>
    <t>Dolor de espalda baja, fatiga muscular, dolor de cuello</t>
  </si>
  <si>
    <t xml:space="preserve"> 1. Procedimiento para la realización de los exámenes médicos ocupacionales
2.  Programa DME.</t>
  </si>
  <si>
    <t>Pausa activas</t>
  </si>
  <si>
    <t>problemas graves como hernias discales o degeneración de discos,</t>
  </si>
  <si>
    <t xml:space="preserve"> Decreto 1072 de 2015 
Resolución 2400 de 1979 GATI DME</t>
  </si>
  <si>
    <t>Organización de las condiciones de conformidad del vehículo (1  Cojines y Almohadillas Ergonómicas, 2 Soportes Lumbares,  3 Reposapiés Ajustables Correas y Cinturones de Sujeción)</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</si>
  <si>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</si>
  <si>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Accidente de transito: Desplazamientos en vehículo privado o público a sedes donde se presta el servicio</t>
  </si>
  <si>
    <t>Heridas, traumas, fracturas, muerte.</t>
  </si>
  <si>
    <t>Mantenimiento y Revisión Técnica</t>
  </si>
  <si>
    <t>Documentación al día</t>
  </si>
  <si>
    <t>Licencia de Conducir Válida</t>
  </si>
  <si>
    <t>Accidente de transito por perdida del control</t>
  </si>
  <si>
    <t>Ley 769 de 2002, resolución 1565 del 2014, Resolución 40595- 2022</t>
  </si>
  <si>
    <t>Mantenimiento preventivo de vehículos de la empresa que incluya revisión de frenos, suspensión, neumáticos, sistema eléctrico y combustible.</t>
  </si>
  <si>
    <t>Dar continuidad al PESV, socializar PON para la atención por accidente vial.
Políticas de seguridad vial: Establecer y comunicar políticas claras sobre la conducción segura y el uso de vehículos de la empresa.
Contemplar en el plan de capacitación formación a los conductores sobre conducción defensiva, manejo seguro en condiciones adversas y mantenimiento básico de vehículos.</t>
  </si>
  <si>
    <t xml:space="preserve">Público </t>
  </si>
  <si>
    <t>Manifestaciones o disturbios pueden bloquear calles y carreteras, creando situaciones de tráfico impredecible y peligrosas.</t>
  </si>
  <si>
    <t>Autocuidado</t>
  </si>
  <si>
    <t>Lesiones o Fatalidades                                                                                                                                                                                                                                                                                                                                                                                        Impacto Psicológico y Emociona                                                                                                                                                                                                                                                                                                                                              Dificultades en la Respuesta de Emergencia</t>
  </si>
  <si>
    <t xml:space="preserve"> Decreto 1072 de 2015, Ley 1801 de 2016 Código Nacional de Policía y Convivencia.</t>
  </si>
  <si>
    <t>Capacitación en medidas preventivas y de manejo del riesgo público y autocuidado. 
Coordinación con Autoridades Locales: Colaboración estrecha con las autoridades locales de seguridad pública para obtener información actualizada sobre áreas de alto riesgo y recibir apoyo en la implementación de medidas de seguridad.
Definir canales de comunicación efectivos</t>
  </si>
  <si>
    <t>Los vehículos pueden experimentar explosiones debido a fallos en el sistema de combustible, sobrecalentamiento, o daños estructurales graves.</t>
  </si>
  <si>
    <t>Revisión técnico mecánica</t>
  </si>
  <si>
    <t>Incendio o explosión por fallas</t>
  </si>
  <si>
    <t>Realizar inspecciones periódicas y mantenimiento preventivo de las instalaciones eléctricas y los equipos energizados.</t>
  </si>
  <si>
    <t>Establecer una rutina de inspección diaria por parte del conductor antes de iniciar la operación 
Formación continua sobre detección de fallas, procedimientos de mantenimiento básico, y actuación en caso de emergencia.</t>
  </si>
  <si>
    <t xml:space="preserve"> Locativo</t>
  </si>
  <si>
    <t xml:space="preserve">Caídas a nivel durante transito peatonal por condiciones inseguras de almacenamiento, orden, aseo, Transito por escaleras fijas
superficies deslizantes y/o con diferencia de nivel </t>
  </si>
  <si>
    <t>Caídas, lesiones por golpes con objetos, accidentes por condiciones inadecuadas.</t>
  </si>
  <si>
    <t xml:space="preserve">Fracturas y Lesiones Óseas, </t>
  </si>
  <si>
    <t>Resolución 2400 de 1979, Decreto 1072 de 2015</t>
  </si>
  <si>
    <t>Mantenimiento y revisión periódica de las superficies y condiciones ambientales de trabajo
Instalación de barandas, iluminación adecuada y señalización de zonas de riesgo.</t>
  </si>
  <si>
    <t>Dar cumplimiento al plan de capacitación en percepción del riesgo, autocuidado y orden y aseo. 
Cumplimiento del Programa de orden y aseo
Colocar señalizaciones que indiquen el uso adecuado de escaleras, advertencias sobre superficies resbaladizas y otros posibles riesgos.</t>
  </si>
  <si>
    <t>Remitirse a la matriz de EPP</t>
  </si>
  <si>
    <t xml:space="preserve">Eléctrico </t>
  </si>
  <si>
    <t>Exposición a componentes eléctricos defectuosos, el uso de equipos eléctricos y la posibilidad de incendios eléctricos en instalaciones de almacenamiento o transporte.</t>
  </si>
  <si>
    <t xml:space="preserve"> Lesiones graves al personal, como quemaduras o parálisis.
</t>
  </si>
  <si>
    <t>Electrocución, que puede resultar en lesiones graves o fatales para los trabajadores.</t>
  </si>
  <si>
    <t>ley 9 1979 RETIE
Resolución 5018 de 2019</t>
  </si>
  <si>
    <t>Realizar inspecciones periódicas y mantenimiento preventivo de las instalaciones eléctricas y los equipos energizados.
Cuando aplique Instalar conductos de protección (tubos o canaletas) para asegurar el cableado y evitar que quede expuesto</t>
  </si>
  <si>
    <t>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Instalar señalización de peligro por contacto eléctrico</t>
  </si>
  <si>
    <t>Mecánico</t>
  </si>
  <si>
    <t>Golpeado por o contra elementos mal almacenados, cruzados o arrumes muy altos de cajas o elementos de oficina</t>
  </si>
  <si>
    <t xml:space="preserve">Lesiones graves como: Golpes, heridas, atrapamiento.
</t>
  </si>
  <si>
    <t>Bajo</t>
  </si>
  <si>
    <t>Heridas abiertas</t>
  </si>
  <si>
    <t>Resolución 2400 1979 , Decreto 1072 de 2015</t>
  </si>
  <si>
    <t xml:space="preserve">Vida útil de los elementos y archivo de trabajo </t>
  </si>
  <si>
    <t>Establecer un sistema de almacenamiento que mantenga las cajas y materiales en estantes adecuados y seguros, lejos de zonas de paso o sistemas eléctricos.
Habilitar espacios separados y seguros para el almacenamiento de alimentos, lejos de áreas críticas como el centro de datos.</t>
  </si>
  <si>
    <t>capacitar al personal en prácticas de orden y limpieza, resaltando la importancia de mantener áreas organizadas para prevenir accidentes.
Establecer un cronograma de limpieza regular en todas las áreas, con inspecciones periódicas para asegurar el cumplimiento de los estándares de orden y limpieza.</t>
  </si>
  <si>
    <t xml:space="preserve">Auxiliar Administrativo Código 407 Grade 27
• Archivística otros ciencias sociales y Humanas.
</t>
  </si>
  <si>
    <t>Recepción, atención al ciudadano.</t>
  </si>
  <si>
    <t>1. Consolidar la oferta institucional local y distrital en el territorio y difundir la Guía de Tramites y Servicios Institucional, conforme las indicaciones que frente al particular rehace el superior inmediato.
2. Verificar continuamente el cumplimiento de los protocolos de atención a la ciudadanía en garantía de la adecuada orientación al ciudadano por parte del equipo asignado al punto respectivo. 
3. Recibir, registrar y tramitar las solicitudes de información y dar traslado a las Entidades competentes cuando así corresponda, a atreves de los aplicativos institucionales y Distritales utilizados para tal fin. 
4. Realizar seguimiento a la respuesta a derechos de petición y demás requerimientos ciudadanos, mediante los aplicativos existentes para tal fin y conforme los lineamientos del superior inmediato.
5. Expedir los certificados de residencia que le sean solicitados, conforme los procedimientos e instructivos vigentes.
6.  Desempeñar las demás funciones asignadas por la autoridad competente, de acuerdo con el nivel, la naturaleza y el propósito principal del empleo.</t>
  </si>
  <si>
    <t>Apoyar a la Subsecretaria de ^ Gestión Institucional en la realización de las acciones tendientes a implementar la política publica distrital de atención a la ciudadanía, conforme los planes y herramientas institucionales y las indicaciones dadas por el jefe inmediato</t>
  </si>
  <si>
    <t>Estar de pie durante períodos o caminatas prolongadas pueden causar problemas en las piernas y pies</t>
  </si>
  <si>
    <t>Problemas en las piernas y pies, como calambres, hinchazón y varices.</t>
  </si>
  <si>
    <t>Lesiones Musculoesqueléticas: Dolores y lesiones en la espalda, Trastornos de cuello y hombros, Hernias de Disco, Dolores Lumbar Crónicos</t>
  </si>
  <si>
    <t>Organización del Espacio de Trabajo (Sillas ergonómicas, Mesas ajustables,
Posición de la pantalla)</t>
  </si>
  <si>
    <t>Ejecución continua y repetida de una misma acción o grupo de acciones durante un período prolongado.</t>
  </si>
  <si>
    <t>Tendinitis: Inflamación de los tendones.
Síndrome del túnel del carpo (STC): Presión en un nervio en la muñeca que causa dolor y entumecimiento.
Otros DME (Desórdenes Musculoesqueléticos): Otros problemas de músculos y huesos relacionados con el trabajo.</t>
  </si>
  <si>
    <t>Tendinitis Crónica: Incapacidad funcional severa que puede limitar la capacidad de realizar tareas laborales y diarias.
Síndrome del Túnel del Carpo Crónico: Incapacidad permanente debido a daño nervioso que afecta la función de la mano y la muñeca.
Otros DME Crónicos: Discapacidad funcional grave que puede afectar múltiples áreas del cuerpo, limitando significativamente la capacidad para realizar tareas diarias y laborales.</t>
  </si>
  <si>
    <t>Riesgo de confrontaciones y violencia por parte del público durante operativos</t>
  </si>
  <si>
    <t>La pérdida de vida es la consecuencia más trágica y definitiva de cualquier evento violento o peligroso.</t>
  </si>
  <si>
    <t>No identificado</t>
  </si>
  <si>
    <t>Material particulado</t>
  </si>
  <si>
    <t xml:space="preserve"> Contacto con partículas sólidas o líquidas suspendidas en el aire</t>
  </si>
  <si>
    <t>Inhalación de Contaminantes, toxicidad.</t>
  </si>
  <si>
    <t>ninguna</t>
  </si>
  <si>
    <t>Protección respiratoria</t>
  </si>
  <si>
    <t>Problemas respiratorios</t>
  </si>
  <si>
    <t>Autocuidado, uso de tapabocas cuando sienta la necesidad
Dar cumplimiento al Procedimiento SOL( Seguridad, Orden y Limpieza)
Humedecer regularmente las áreas de trabajo no pavimentadas para reducir la cantidad de polvo suspendido en el aire.</t>
  </si>
  <si>
    <t xml:space="preserve">Profesional Universitario Código: 219 Grado: 18
• Contaduría
</t>
  </si>
  <si>
    <t>Profesional Almacén</t>
  </si>
  <si>
    <t xml:space="preserve">•  Gestionar la recepción, organización, custodia y suministro de bienes y elementos de consumo.
•  Mantener registros contables de bienes de consumo y devolutivos.
•  Dar de baja bienes inservibles o obsoletos.
•  Elaborar y conciliar inventarios físicos con registros contables.
•  </t>
  </si>
  <si>
    <t xml:space="preserve">Coordinación de personal y funciones en general en el área de almacén.
Visitas a bodega aproximadamente una vez cada tres meses.
</t>
  </si>
  <si>
    <t xml:space="preserve">Artrópodos </t>
  </si>
  <si>
    <t>Presencia de ácaros</t>
  </si>
  <si>
    <t>Alergias respiratorias y dermatitis.</t>
  </si>
  <si>
    <t>Mantener un nivel adecuado de humedad en las áreas de trabajo (idealmente por debajo del 50%) para evitar la proliferación de ácaros.
Implementar un sistema de ventilación eficiente que permita la renovación del aire y reduzca la acumulación de polvo y humedad.</t>
  </si>
  <si>
    <t>Condiciones de la Tarea</t>
  </si>
  <si>
    <t>Tareas repetitivas, excesivas o poco claras, así como la falta de recursos o herramientas adecuadas, pueden generar sobrecarga y fatiga mental.</t>
  </si>
  <si>
    <t>Condiciones inadecuadas de las tareas pueden resultar en un elevado nivel de estrés, frustración y agotamiento físico y mental.</t>
  </si>
  <si>
    <t xml:space="preserve"> Plan de bienestar e incentivos, plan estratégico del talento humano, batería psicosocial</t>
  </si>
  <si>
    <t>Aplicación de la batería</t>
  </si>
  <si>
    <t>Estrés Agudo y Estrés Crónico, Trastorno de Ansiedad Generalizada,  Burnout (Agotamiento Profesional),  Depresión</t>
  </si>
  <si>
    <t xml:space="preserve">Resolución 2646 de 2008
Resolución 652 de 2012.
Resolución 1356 de 2012.
Resolución 2566 de 2009
LEY 2365 DE 2024 </t>
  </si>
  <si>
    <t>Evaluación periódica,  análisis de resultado y plan de acción de la aplicación de la batería de riesgos psicosocial
Establecer programas de apoyo psicológico y consejería para los trabajadores que lo necesiten.
Políticas de Acoso Laboral y sexual
Facilitar el acceso a servicios de salud mental, incluyendo líneas de ayuda y apoyo profesional.
Implementar programas de bienestar que incluyan actividades físicas, asesoramiento psicológico y gestión del estrés.
 Funcionamiento del COCOLAB: recibir, gestionar y resolver las quejas o denuncias relacionadas con el acoso laboral y promover el respeto mutuo en el ambiente de trabajo</t>
  </si>
  <si>
    <t>Manipulación manual de cargas</t>
  </si>
  <si>
    <t>funcionamiento e inventarios</t>
  </si>
  <si>
    <t>Disponer de quipos de asistencia mecánica para la manipulación y levantamiento de cargas que excedan los límites establecidos como seguros para una persona</t>
  </si>
  <si>
    <t>Continuar con el  Programa DME, asegurando que el programa se esté ejecutando según lo planeado y que se cumplan las políticas y procedimientos establecidos.
Dar cumplimiento al  estándares de seguridad del limite permitido para el levantamiento de carga
Promover la realización de las pausas activas y de estiramiento durante la jornada laboral.
Proporcionar formación sobre prácticas ergonómicas adecuadas y la importancia de una buena postura.
Revisiones médicas ocupacionales periódicas con énfasis en la salud osteomuscular.</t>
  </si>
  <si>
    <t>Trabajo en alturas</t>
  </si>
  <si>
    <t>Toda actividad que realiza un trabajador que ocasione la suspensión y/o desplazamiento, en el que se vea expuesto a un riesgo de caída, mayor a 2.0 metros</t>
  </si>
  <si>
    <t>Golpes, fracturas, muerte, caída de objetos</t>
  </si>
  <si>
    <t>Ninguna</t>
  </si>
  <si>
    <t>Certificación trabajador autorizado</t>
  </si>
  <si>
    <t>Resolución 4272 de 2021</t>
  </si>
  <si>
    <t>Uso de sistemas de acceso y anclaje certificados.</t>
  </si>
  <si>
    <t xml:space="preserve">Programa de prevención y protección contra caídas
Monitoreo permanente de certificación del personal autorizado así como las actividades para asegurar el cumplimiento de los procedimientos  </t>
  </si>
  <si>
    <t xml:space="preserve">Almacenamiento, espacios de trabajo: Exceso de cajas archivo acumuladas en el área -Almacenamiento inadecuado de archivo. </t>
  </si>
  <si>
    <t>Procedimiento SOL( Seguridad, Orden y Limpieza)
Central de aseo</t>
  </si>
  <si>
    <t xml:space="preserve"> Asegurar elementos que puedan caer como  archivadores, otros. 
Diseñar y construir el archivo de acuerdo a las normas y políticas del AGN
</t>
  </si>
  <si>
    <t>1. Seguir implementando el programa SOL dentro de la Alcaldía. 
2.Realizar inspecciones a los puestos de trabajo con énfasis en orden y aseo.
3. Señalización de seguridad</t>
  </si>
  <si>
    <t>Principal</t>
  </si>
  <si>
    <t>•  Desarrollo de Políticas: Orientar las actividades en las fases de preparación, formulación, implementación, seguimiento y evaluación de políticas públicas para estas comunidades, siguiendo los lineamientos institucionales.</t>
  </si>
  <si>
    <t>Dictar talleres de circo en diferentes espacios de la localidad.
Formación escénica con diferentes poblaciones.
Seguimiento a personas naturales y jurídicas.
Visitas de campo y acompañamiento de eventos.
Revisión de informes.
Dictar talleres de arte (plásticas, dibujo, pintura y escultura).
Dictar talleres en la localidad en diferentes salones comunales (María Paz, El Descanso y Roma 4).
Planeación de clases, procesos administrativos e informes.
Almacenamiento, extracción e instalación de sistemas de sonido para la producción de eventos dentro y fuera de la alcaldía.
Apoyo para la preproducción, producción y postproducción de eventos, incluyendo la instalación de los sistemas de sonido.
Formación artística.
Formación en danza.</t>
  </si>
  <si>
    <t>Virus,  bacterias y
hongos</t>
  </si>
  <si>
    <t>Infecciones, alergias, intoxicación, complicaciones, gastrointestinales, respiratorias y sistémicas.</t>
  </si>
  <si>
    <t>Punto de lavado de manos</t>
  </si>
  <si>
    <t>Características del Grupo Social del Trabajo</t>
  </si>
  <si>
    <t>Relaciones conflictivas, falta de apoyo entre compañeros o superiores, y un ambiente de trabajo negativo pueden aumentar la tensión y el estrés.</t>
  </si>
  <si>
    <t>Pueden generar conflictos entre los miembros, afectando el ambiente laboral.</t>
  </si>
  <si>
    <t>Iluminación</t>
  </si>
  <si>
    <t>La ausencia de luz natural o artificial en un espacio de trabajo representa un riesgo físico significativo, que puede afectar tanto la seguridad como la salud</t>
  </si>
  <si>
    <t>Fatiga visual, molestias visuales, cefalea, destellos</t>
  </si>
  <si>
    <t>Pérdida de agudeza visual.</t>
  </si>
  <si>
    <t>RETILAP Resolución 180540 de 2010 Capítulo 4 Tabla 410.1 /NTC 2050
Resolución 2400 de 1979
Decreto 1477 de 2014</t>
  </si>
  <si>
    <t xml:space="preserve">Reconfigura la distribución de luminarias o agrega fuentes de luz adicionales para lograr una iluminación uniforme y adecuada.
Sustituye las bombillas actuales por lámparas LED para mejorar la eficiencia energética, la calidad de la luz y reducir el mantenimiento.
</t>
  </si>
  <si>
    <t xml:space="preserve"> Capacitación en cuidado visual
Establecer y seguir un plan de mantenimiento para luminarias.
Realizar evaluaciones periódicas de la vista y proporcionar información sobre la importancia de la salud visual.</t>
  </si>
  <si>
    <t>Radiaciones emitidas por dispositivos electrónicos como pantallas de computadora o monitores.</t>
  </si>
  <si>
    <t>Cansancio visual, dolor de cabeza, afectaciones visuales.</t>
  </si>
  <si>
    <t>Monitores de tecnología LCD o LED (Baja radiación)</t>
  </si>
  <si>
    <t>Resolución 2400 de 1979
Decreto 1477 de 2014</t>
  </si>
  <si>
    <t xml:space="preserve">Enseñar y practicar técnicas de postura correcta en el contexto de las actuaciones y ensayos.
</t>
  </si>
  <si>
    <t>Dolores musculares, problemas de columna, trastornos musculoesqueléticos.</t>
  </si>
  <si>
    <t>Adquisición de Silla ergonómica.</t>
  </si>
  <si>
    <t>La repetición constante de ciertos movimientos puede provocar desgaste prematuro en las articulaciones afectadas.</t>
  </si>
  <si>
    <t>Equipamiento Defectuoso: Escenarios, equipos y muebles defectuosos pueden causar accidentes y lesiones.
Almacenamiento Inadecuado: Un mal almacenamiento de equipos y materiales puede resultar en caídas o accidentes.</t>
  </si>
  <si>
    <t>Profesional Especializado Código 222 Grado 19
• Administración; Economía
• Derecho y Afines; Ciencia Política
• Relaciones Internacionales
• Sociología, Trabajo Social y Afines
• Antropología,
• Artes Liberales
• Filosofía
• Teología y Afines
• Comunicación Social
• Periodismo y Afines
• Ingeniera Industrial y Afines
• Educación.</t>
  </si>
  <si>
    <t>Profesional Derechos culturales (Logística)</t>
  </si>
  <si>
    <t xml:space="preserve">Profesional Especializado Código 222 Grado 24
• Ingeniería de Sistemas
• Telemática y Afines
• Ingeniería Electrónica
• Telecomunicaciones y Afines
</t>
  </si>
  <si>
    <t>Especialista (TIC)</t>
  </si>
  <si>
    <t>• Políticas TIC: Implementar políticas y directrices de tecnologías de la información y comunicación (TIC).
• Proyectos del Plan Estratégico: Ejecutar proyectos de sistemas de información según el Plan Estratégico.</t>
  </si>
  <si>
    <r>
      <rPr>
        <b/>
        <sz val="6"/>
        <rFont val="Calibri"/>
        <family val="2"/>
        <scheme val="minor"/>
      </rPr>
      <t>OFICINA:</t>
    </r>
    <r>
      <rPr>
        <sz val="6"/>
        <rFont val="Calibri"/>
        <family val="2"/>
        <scheme val="minor"/>
      </rPr>
      <t xml:space="preserve"> Administración de los recursos informáticos </t>
    </r>
  </si>
  <si>
    <t>Características de la Organización del Trabajo</t>
  </si>
  <si>
    <t xml:space="preserve"> Jornadas extensas, falta de autonomía o control sobre el trabajo, y poca flexibilidad pueden afectar el bienestar del trabajador.</t>
  </si>
  <si>
    <t>Lo que puede llevar a estrés y fatiga mental</t>
  </si>
  <si>
    <t xml:space="preserve">Posición del cuerpo durante el trabajo (sentado, de pie, agachado, etc.).Trabajo de escritorio
Recepción, redirección, manejo de teléfonos IP, Manipulación de documentos físicos y electrónicos. </t>
  </si>
  <si>
    <t xml:space="preserve">Ejecución continua y repetida de una misma acción o grupo de acciones durante un período prolongado. Digitar </t>
  </si>
  <si>
    <t>Tendinitis Crónica:
Síndrome del Túnel del Carpo 
Otros DME Crónicos</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</si>
  <si>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</si>
  <si>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Técnico Operativo Código 314 Grado 12 (Gestión documental/archivo)</t>
  </si>
  <si>
    <t>Técnico  de archivo: Título de formación técnica profesional o tecnológica en núcleos básicos de conocimiento en Archivística otros ciencias sociales y Humanas.</t>
  </si>
  <si>
    <t xml:space="preserve">•  Participar en la administración del flujo de documentos de la Alcaldía Local, cumpliendo con normas técnicas vigentes.
•  Verificar el cumplimiento de lineamientos técnicos de gestión documental y archivo en la Alcaldía Local. </t>
  </si>
  <si>
    <t>Atención a usuario interno, ubicación topográfica en los depósitos de archivo
Digitación, foliación y ubicación de las carpetas en las cajas y en estantería en los archivadores correspondientes
Apoyo en el archivo, inventarios y todo lo relacionado con archivo
Organización e intervención archivística</t>
  </si>
  <si>
    <t>Dar cumplimiento al plan de capacitación en percepción del riesgo, autocuidado y orden y aseo. 
Cumplimiento del Programa de orden y aseo
Colocar señalizaciones que indiquen el uso adecuado de escaleras, advertencias sobre superficies resbaladizas y otros posibles riesgos.</t>
  </si>
  <si>
    <t>Manipulación de equipos y muebles de oficina</t>
  </si>
  <si>
    <t xml:space="preserve"> Golpes y heridas</t>
  </si>
  <si>
    <t>Vida útil de los elementos de trabajo</t>
  </si>
  <si>
    <t>Cambio de los equipos y herramientas dañados (Vida útil de los elementos de la oficina)</t>
  </si>
  <si>
    <t>Asegurar que las sillas, escritorios y mesas sean ajustables para que cada trabajador pueda adaptar su estación de trabajo a su altura y comodidad.
Proporcionar soportes para monitores y documentos para evitar posturas forzadas.
Asegurar que los archivadores se encuentran anclados, evitar ubicar cajas encina de los estantes.</t>
  </si>
  <si>
    <t xml:space="preserve">Inspecciones de seguridad para validar el estado de las herramientas de trabajo.
La disposición adecuada de muebles y el mantenimiento de rutas de acceso despejadas y señalizadas. </t>
  </si>
  <si>
    <t>Gestores de paz /convivencia</t>
  </si>
  <si>
    <t>Seguridad y Convivencia</t>
  </si>
  <si>
    <t>Manejan conflictos, fomentan la seguridad, promueven el respeto y apoyan a la comunidad</t>
  </si>
  <si>
    <r>
      <rPr>
        <b/>
        <sz val="6"/>
        <rFont val="Calibri"/>
        <family val="2"/>
        <scheme val="minor"/>
      </rPr>
      <t xml:space="preserve">CAMPO: </t>
    </r>
    <r>
      <rPr>
        <sz val="6"/>
        <rFont val="Calibri"/>
        <family val="2"/>
        <scheme val="minor"/>
      </rPr>
      <t>Levantamiento de cambuches de habitantes de calle, Plantación, manejo de Manifestaciones, recuperación de espacio público, Aglomeraciones, apoyo logístico en ferias...Monitoreo, entornos escolares seguros, patrullaje mixto, acompañamiento y apoyo a actividades de la alcaldía y las que sean requeridas</t>
    </r>
  </si>
  <si>
    <t>Estar de pie durante períodos prolongados pueden causar problemas en las piernas y pies</t>
  </si>
  <si>
    <t>Lesiones Musculoesqueléticas: Dolor persistente en los pies que puede limitar la movilidad y afectar la capacidad de realizar actividades cotidianas.</t>
  </si>
  <si>
    <t>El patrullaje, que implica caminar repetidamente por las mismas rutas o áreas durante largos períodos, puede provocar estrés en los músculos y las articulaciones debido a la repetición continua del movimiento y la postura mantenida.</t>
  </si>
  <si>
    <t>Fatiga muscular y dolor en las articulaciones, especialmente en las piernas, pies y espalda baja, debido al impacto constante y la postura mantenida.</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</si>
  <si>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</si>
  <si>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 xml:space="preserve">Las malas instalaciones eléctricas en áreas públicas y calles, como cables expuestos, conexiones deficientes entre otros, pueden exponer a los trabajadores a riesgos eléctricos. </t>
  </si>
  <si>
    <t>Estas instalaciones en mal estado pueden causar descargas eléctricas, quemaduras o incendios.</t>
  </si>
  <si>
    <t xml:space="preserve">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t>
  </si>
  <si>
    <t xml:space="preserve">
Realizar inspecciones y mantenimientos de los vehículos de la empresa para garantizar su buen funcionamiento y seguridad</t>
  </si>
  <si>
    <t xml:space="preserve">Dar continuidad al PESV, socializar PON para la atención por accidente vial.
Políticas de seguridad vial: Establecer y comunicar políticas claras sobre la conducción segura y el uso de vehículos de la empresa.
Contemplar en el plan de capacitación formación a los conductores sobre conducción defensiva, manejo seguro en condiciones adversas y mantenimiento básico de vehículos.
</t>
  </si>
  <si>
    <t>(violencia, robos, atracos, asaltos, atentados, de orden público, etc.)</t>
  </si>
  <si>
    <t>Invalidez, Muerte</t>
  </si>
  <si>
    <t>Gestión Organizacional</t>
  </si>
  <si>
    <t>Comunicación inadecuada sobre el procedimiento</t>
  </si>
  <si>
    <t xml:space="preserve"> Puede causar confusión y estrés.</t>
  </si>
  <si>
    <t>Estrés crónico, agotamiento profesional, y posible síndrome de burnout.</t>
  </si>
  <si>
    <t>Profesional Especializado Código 222 Grado 19 
Administración; Economía; Contaduría Publica; Ingeniería Industrial y Afine</t>
  </si>
  <si>
    <t xml:space="preserve">Profesional en Planeación (cultura, deportes, salud, Educación, Secretaría Privada, Reactivación económica) </t>
  </si>
  <si>
    <t>• Actualización de Documentos: Liderar la actualización de documentos del sector gobierno según el nuevo modelo de planificación Planeación
• Formulación y Seguimiento: Desarrollar y seguir el marco y plan estratégico del sector gobierno.
• Informes de Metas: Consolidar y presentar informes sobre el cumplimiento de metas sectoriales.
• Articulación entre Entidades: Mejorar la coordinación entre entidades del sector.
• Recomendaciones Estratégicas: Sugerir acciones para alcanzar objetivos del plan estratégico sectorial.
• Documentos del Jefe: Redactar y revisar documentos para el jefe inmediato.
• Otras Funciones: Realizar otras tareas según autoridad competente.</t>
  </si>
  <si>
    <t>Implementar las políticas y directrices establecidas por la entidad, para el desarrollo local que garantice el cumplimiento de los objetivos misionales de conformidad con los lineamientos institucionales y distritales definidos.</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</si>
  <si>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</si>
  <si>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Tendinitis Crónica
Síndrome del Túnel del Carpo Crónico
Otros DME Crónicos</t>
  </si>
  <si>
    <t xml:space="preserve">Continuar con el programa DME,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</si>
  <si>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 xml:space="preserve">Profesional Especializado Código 222 Grado 24               
• Derecho y Afines.
</t>
  </si>
  <si>
    <t>Gestión Administrativa Especial de Policía (Inspección de Policía)</t>
  </si>
  <si>
    <t>1. Sustanciar los actos de policía que resuelvan los recursos de apelación de las decisiones tomadas en primera instancia por los inspectores y corregidores de policía por los comportamientos contrarios a la convivencia definidos en la normatividad vigente.
2. Llevar un registro actualizado de las actuaciones y las decisiones de segunda instancia que se adelanten.
3. Mantener la reserva de las actuaciones de conformidad con la normatividad vigente.
4. Adelantar los tramites establecidos en el numeral 4 del articulo 223 del Código Nacional de Seguridad y Convivencia o aquellas normas que lo sustituyan, deroguen, adicionen o complementen.
5. Adelantar los tramites en los procesos vigentes en los cuales le sean aplicables la Ley 1801 de 216 - Código Nacional de Policía y Convivencia, modificada por la Ley 2000 de 219 - Código Nacional de Seguridad y Convivencia Ciudadana, Ley 1437 de 211 - Código de Procedimiento Administrativo y de lo Contencioso Administrativo.
6. Presentar informes sobre los asuntos a cargo cuando así lo requiera y presentar a la Dirección los reportes de labores con la periodicidad que esta exija. 
7. Orientar la unificación de criterios requeridos en la sustanciación sobre las conductas de las que  tenga conocimiento la Secretarla distrital de Gobierno, como autoridad administrativa especial de policía, de acuerdo con las disposiciones normativas vigentes.
8. Orientar la atención de los despachos comisorios que le sean asignados, de acuerdo con la normatividad vigente.
8. Las demás funciones que, de conformidad con la Ley, los Acuerdos y los Decretos Distritales, le sean asignados.</t>
  </si>
  <si>
    <t>Proyectar las decisiones para resolver los recursos de apelación provenientes de las Inspecciones de  Policía, Corregidurías y Alcaldías Locales del Distrito Capital</t>
  </si>
  <si>
    <t>Riesgo de contacto con instalaciones eléctricas defectuosas en el entorno urbano.</t>
  </si>
  <si>
    <t>Instalaciones en mal estado pueden causar descargas eléctricas, quemaduras o incendios.</t>
  </si>
  <si>
    <t>Lesión incapacitante,  muerte</t>
  </si>
  <si>
    <t>Realizar inspecciones y mantenimientos de los vehículos de la empresa para garantizar su buen funcionamiento y seguridad</t>
  </si>
  <si>
    <t xml:space="preserve">Profesional Especializado Código 222 Grado 24
• Administración
• Economía
• Contaduría Pública
• Ciencia Política
• Relaciones Internacionales
• Ingeniería Industrial y Afines
</t>
  </si>
  <si>
    <t xml:space="preserve">•  Gestión de Recursos: Orientar asuntos contables, financieros y de contratación del Fondo de Desarrollo Local.
•  Banco de Proyectos: Supervisar administración y operación del banco de proyectos locales.
•  Otras Funciones: Realizar otras tareas según autoridad competente.
</t>
  </si>
  <si>
    <r>
      <rPr>
        <b/>
        <sz val="6"/>
        <rFont val="Arial"/>
        <family val="2"/>
      </rPr>
      <t xml:space="preserve">OFICINA: </t>
    </r>
    <r>
      <rPr>
        <sz val="6"/>
        <rFont val="Arial"/>
        <family val="2"/>
      </rPr>
      <t>Trabajo constante en el computador, Seguimiento presupuestal, planes de acción, estudios y evaluaciones financieros.</t>
    </r>
  </si>
  <si>
    <t>Tendinitis
Otros DME</t>
  </si>
  <si>
    <t>Especialista en gestión financiera (Presupuesto)</t>
  </si>
  <si>
    <t>Profesional Universitario Código 219 Grado 18 (Contratación)</t>
  </si>
  <si>
    <t>Contratación, liquidaciones ,contabilidad y presupuesto</t>
  </si>
  <si>
    <t xml:space="preserve">1. Realizar asistencia técnica a los Fondos de Desarrollo Local en la formulación y contratación de los proyectos de inversión local, atendiendo los lineamientos señalados. 
2. Realizar seguimiento a la territorialización de la inversión y generar alertas tempranas para mejorar el proceso de planeación de los recursos en las localidades atendiendo los lineamientos señalados. 
3. Implementar acciones para fortalecer a las Alcaldías Locales y a los Fondos de Desarrollo Local en la ocupación de las normas contractuales, presupuestales y contables, de conformidad con el marco normativo vigente.
4. Realizar el seguimiento a la gestión de los Fondos de Desarrollo Local en materia de inversión local generando alertas tempranas y recomendaciones, de conformidad con los lineamientos establecidos.
5. Realizar asistencia y acompañamiento a las Alcaldías Locales en la formulación, seguimiento y evaluación de sus planes de desarrollo, de conformidad con los lineamientos establecidos. 
6. Realizar seguimiento a la asistencia técnica ofrecida por los sectores a los Fondos de Desarrollo  Local en la formulación y contratación de los proyectos de inversión local, de acuerdo a los parámetros señalados.
7. Realizar acciones interdisciplinares a fin de estimular la participación ciudadana y de las organizaciones en los procesos de gestión publica local, de acuerdo a los parámetros señalados.
8. Proyectar los documentos que deba suscribir el jefe inmediato, determinando que en ellos se acaten  los lineamientos legales desde su campo del conocimiento.
9. Elaborar los proyectos de respuesta derechos de petición y otras solicitudes de competencia del área de trabajo, de conformidad con la normatividad vigente en la materia.
10. Desempeñar las demás funciones asignadas por la autoridad competente, de acuerdo con el nivel, la naturaleza y el propósito principal del empleo. </t>
  </si>
  <si>
    <t>Implementar acciones de asistencia técnica, seguimiento y acompañamiento tendientes al fortalecimiento de la gestión local en materia de inversión, fortalecimiento instruccional, presupuesto y desarrollo local, de conformidad con los lineamientos establecidos.</t>
  </si>
  <si>
    <t xml:space="preserve">Alcaldía sede principal </t>
  </si>
  <si>
    <t xml:space="preserve">Profesional Universitario Código: 219 Grado: 18
• Comunicación Social
• Periodismo y Afines
• Licenciatura en Ciencias de la Comunicación
</t>
  </si>
  <si>
    <t>Profesional Periodismo/comunicación/prensa</t>
  </si>
  <si>
    <t xml:space="preserve">• Realizar el cubrimiento periodístico de la entidad, siguiendo los lineamientos y directrices establecidas.
• Elaboración de Material: Crear material de soporte para entrevistas y actividades con medios de comunicación para el Secretario y su gabinete, promoviendo su gestión.
• Seguimiento de Medios: Monitorear medios nacionales y locales para detectar noticias que puedan afectar la imagen de la Secretaría.
• Plan de Medios: Desarrollar el Plan de Medios para definir los canales de comunicación y dirigir los mensajes publicitarios hacia los habitantes de Bogotá.
• Revisión de Comunicados: Revisar comunicados internos y externos para mantener informados a los usuarios sobre los eventos y actividades de la Secretaría.
• Distribución de Noticias: Clasificar y distribuir noticias según temática, fecha, importancia y pertinencia.
• Documentación para el Jefe: Redactar documentos para la firma del jefe, asegurando el cumplimiento de los lineamientos legales.
• Funciones Adicionales: Ejecutar otras tareas asignadas por la autoridad competente.
</t>
  </si>
  <si>
    <t>Producción de eventos y sonido: Gestión de la producción de eventos y sistemas de sonido.
Community Manager y Web Máster: Manejo de redes sociales y administración de sitios web, 100% en computador.
Toma de fotografías y video: Captura de imágenes y videos para diferentes propósitos.
Edición de video y diseño: Edición de videos y diseño gráfico asociado.
Redacción y corrección de artículos escritos: Creación y revisión de textos escritos.
Apoyo en prensa en producción y edición de fotografías: Asistencia en la producción y edición de fotografías para prensa.</t>
  </si>
  <si>
    <t>Capacitación en medidas preventivas y de manejo del riesgo público y autocuidado. 
Coordinación con Autoridades Locales: Colaboración estrecha con las autoridades locales de seguridad pública para obtener información actualizada sobre áreas de alto riesgo y recibir apoyo en la implementación de medidas de seguridad.
Definir canales de comunicación efectivos</t>
  </si>
  <si>
    <t xml:space="preserve">Profesional Especializado Código 222 Grado 31                     
• Derecho y Afines.
</t>
  </si>
  <si>
    <t>Especialista Policivo</t>
  </si>
  <si>
    <t xml:space="preserve">Herramientas y estrategias para la intervención del ejercicio policivo frente a las temáticas de atención público y comunidad 
</t>
  </si>
  <si>
    <r>
      <rPr>
        <b/>
        <sz val="6"/>
        <rFont val="Arial"/>
        <family val="2"/>
      </rPr>
      <t>CAMPO:</t>
    </r>
    <r>
      <rPr>
        <sz val="6"/>
        <rFont val="Arial"/>
        <family val="2"/>
      </rPr>
      <t xml:space="preserve"> Trabajo de operativos en calle </t>
    </r>
  </si>
  <si>
    <t xml:space="preserve">Administrativo: Área jurídica </t>
  </si>
  <si>
    <t>Corregidor Código 227 Grado 12</t>
  </si>
  <si>
    <t>Profesional  corregidor (Movilidad)</t>
  </si>
  <si>
    <t>Adelantar acciones que contribuyan a la promoción de la convivencia pacifica de las zonas rurales de la ciudad, a fin de prevenir, conciliar y resolver los conflictos que surgen de las relaciones entre vecinos y todos aquellos problemas que afectan la tranquilidad, seguridad, salubridad, movilidad y espacio publico de los ciudadanos de acuerdo a los parámetros establecidos</t>
  </si>
  <si>
    <t>Profesional Especializado Código 222 Grado 24
• Administración
• Economía
• Contaduría Pública
• Derecho
• Ingeniería Industrial y Afines</t>
  </si>
  <si>
    <t>Especialista en planeación (Infraestructura y Obras)</t>
  </si>
  <si>
    <t>Especialista en planeación
• Administración
• Economía
• Contaduría Pública
• Derecho
• Ingeniería Industrial y Afines</t>
  </si>
  <si>
    <t>Liderar el desarrollo de los procesos y procedimientos que organizan la planeación y gestión administrativa y financiera en la Alcaldía Local para el cumplimiento de los objetivos trazados para la dependencia, de forma oportuna, conforme a las orientaciones del Alcalde Local y las directrices  institucionales y distritales en materia, en el marco de la normatividad vigente.</t>
  </si>
  <si>
    <t>Secretario de Despacho</t>
  </si>
  <si>
    <t>Despacho Secretaria Distrital de Gobierno</t>
  </si>
  <si>
    <t>1. Dirigir y adoptar las políticas, planes generales, programas y proyectos distritales del Sector Gobierno y coordinar y supervisar su ejecución conforme a la normatividad legal vigente. 
2. Fijar las políticas y adoptar los planes generales relacionados con la misión de la Secretaria Distrital de Gobierno y asegurar su cumplimiento conforme a los términos y condiciones establecidos para su ejecución.
3. Dirigir, orientar y controlar el funcionamiento del Sistema Distrital de Participación Ciudadana  conforme a los procedimientos establecidos. 
4. Vigilar y hacer cumplir la aplicación de las normas de policía que competan a la Secretaria de Gobierno conforme a los procedimientos establecidos. 
5. Dirigir las relaciones del Distrito con las corporaciones administrativas distritales y demás actores políticos del orden territorial y nacional conforme a la normatividad legal vigente.
6. Dirigir y articular las acetones distritales para el fomento y protección de los derechos humanos, civiles y políticos de los habitantes del Distrito Capital conforme a la normatividad legal vigente.
6. Dirigir y coordinar los procesos estratégicos, misionales, de apoyo y de evaluación y control de la Secretarla, orientados a garantizar el cumplimiento de su misión institucional de acuerdo a los criterios técnicos normativos.
7. Resolver los recursos de apelación y de queja y tomarlas decisiones en los procesos administrativos que se surtan en cumplimiento de los objetivos y funciones que le competen a la Secretarla en  desarrollo de las competencias legales previstas en las normas que regulan el sector.
8. Dirigir el desarrollo del Sistema de Control Interno y el Sistema de Gestión de calidad de la Secretarla conforme a la normatividad legal vigente.  
9. Resolver en segunda instancia las investigaciones de carácter disciplinario sobre los servidores y ex servidores públicos de la Secretarla de Gobierno conforme a los procedimientos establecidos.
10. Organizar y reglamentar áreas funcionales de gestión o grupos de trabajo para la adecuada atención de los asuntos propios de las dependencias de la Secretarla, conforme a los procedimientos establecidos.
11. Crear, conformar y asignar funciones a los órganos técnicos de asesoría y coordinación, necesarios 
para el cumplimiento de la misión de la Secretarla conforme a los procedimientos establecidos. 
12. Gestionar la permanente actualización de la estructura, planta de personal y manual de funciones de la Secretarla Distrital db Gobierno para cumplir con la misión institucional. 
13. Desempeñar las demás funciones asignadas por la autoridad competente, de acuerdo con el nivel, la naturaleza y el propósito principal del empleo.</t>
  </si>
  <si>
    <t>Dirigir la formulación y seguimiento de las políticas encaminadas al fortalecimiento de la gobernabilidad democrática, mediante la garantía de los derechos humanos y constitucionales, la convivencia pacifica, el ejercicio de la ciudadanía, la promoción de la paz y la cultura democrática, el uso del espacio publico, la promoción de la organización y de la participación ciudadana y la coordinación de las relaciones políticas de la Administración Distrital y Local en sus distintos niveles, de conformidad con las normas establecidas</t>
  </si>
  <si>
    <t xml:space="preserve">Una gestión organizacional inadecuada puede generar estrés crónico y desmotivación entre los funcionarios. </t>
  </si>
  <si>
    <t>Estrés inmediato, baja moral, y disminución en la productividad.</t>
  </si>
  <si>
    <t>Estrés y desmotivación, reducción en la eficiencia y satisfacción laboral.</t>
  </si>
  <si>
    <t>Ausencia de luz natural o artificial.</t>
  </si>
  <si>
    <t xml:space="preserve">Tendinitis, Dolores musculares
</t>
  </si>
  <si>
    <t xml:space="preserve">Profesional Especializado Código 222 Grado 30 </t>
  </si>
  <si>
    <t xml:space="preserve">Despacho (secretaria y Apoyos Administrativos) </t>
  </si>
  <si>
    <t xml:space="preserve">•  Gestión y Seguimiento Judicial </t>
  </si>
  <si>
    <t>OFICINA: ACTIVIDADES OFIMATICAS Y FUNCIONES QUE DEMANDA EL CONTRATO</t>
  </si>
  <si>
    <t xml:space="preserve">Profesional Universitario Código: 219 Grado: 18
• Abogados y afines
</t>
  </si>
  <si>
    <t>Juntas Administradoras Locales - JAL</t>
  </si>
  <si>
    <t>1. Asistir a los debates políticos realizados en las Corporaciones Publicas de Elección Popular relacionados con los temas de interés de la dependencia, conforme a los lineamientos legales desde su campo del conocimiento. 
2. Presentar informe sobre los debates políticos realizados en las Corporaciones Publicas de Elección Popular relacionados con los temas de interés de la dependencia, conforme a los lineamientos legales desde su campo del conocimiento
3. Realizar estudios y análisis sobre las relaciones políticas a nivel nacional y local, conforme a los procesos y procedimientos de la dependencia. 
4. Implementar estrategias para el fortalecimiento de las relaciones políticas entre la administración Distrital y las Juntas Administradoras Locales. 
5. Proyectar los anteproyectos de normas elaborados en la dependencia, conforme a las normas vigentes. 
6. Proyectar los documentos que deba suscribir el jefe inmediato, determinando que en ellos se acaten  los lineamientos legales desde su campo del conocimiento. 
7. Desempeñar las demás funciones asignadas por la autoridad competente, de acuerdo con el nivel, la naturaleza y el propósito principal del empleo</t>
  </si>
  <si>
    <t>Gestionar y controlar el desarrollo de los procesos y procedimientos de la dependencia, conforme a las disposiciones legales vigentes, las metas institucionales y en el marco de las orientaciones de la alta dirección</t>
  </si>
  <si>
    <t>•  Capacitación en cuidado visual
•  Establecer y seguir un plan de mantenimiento para luminarias.
Realizar evaluación de luxometría en los puestos de trabajo que aplique
Realizar evaluaciones periódicas de la vista y proporcionar información sobre la importancia de la salud visual.</t>
  </si>
  <si>
    <t xml:space="preserve">Profesional Universitario Código 219 Grado 15
</t>
  </si>
  <si>
    <t>Responsable SST</t>
  </si>
  <si>
    <t>1. Participar de la identificación de las necesidades de los funcionarios a partir de la evaluación del Sistema de Gestión de Seguridad y Salud en el Trabajo. 
2. Adelantar las acciones y actividades orientadas al cumplimiento de los planes y programas relacionados con el Sistema de Gestión de Seguridad y Salud en el Trabajo para los servidores públicos de la entidad, acorde con lo establecido en la normatividad vigente.
3. Ejecutar la metodología para el desarrollo de los procesos de elección de los representantes de los servidores públicos en el Comité Paritario de Seguridad y Salud en el Trabajo COPASST de conformidad con la normatividad vigente.
4. Formular los anexos técnicos en materia de contratación que se deriven de los planes y programas relacionados con el Sistema de Gestión de Seguridad y Salud en el Trabajo para los servidores públicos de la entidad.
5. Realizar el seguimiento al ausentismo laboral de los servidores y servidoras de la Entidad e implementar las acciones de mejora para mitigarlo. 6. Orientar el manejo del archivo de gestión del área de acuerdo con las tablas de retención documental, los procedimientos y la normatividad vigente. 
7. Proyectar los documentos que deba suscribir el jefe inmediato, determinando que en ellos se acaten los lineamientos legales desde su campo del conocimiento. 
8. Desempeñar las demás funciones asignadas por la autoridad competente, de acuerdo con el nivel, la naturaleza y el propósito principal del empleo.</t>
  </si>
  <si>
    <t>Desarrollar las acciones contenidas en los planes y programas relacionados con el Sistema de Gestión de Seguridad y Salud en el Trabajo dirigidas a los servidores públicos de la Secretaria Distrital de Gobierno.</t>
  </si>
  <si>
    <t>Tendinitis
Otros DME (Desórdenes Musculoesqueléticos)</t>
  </si>
  <si>
    <t xml:space="preserve">Título de formación tecnológica en núcleos básicos de conocimiento en:
• Ingeniería de Sistemas,
• Telemática y Afines
• Ingeniería Electrónica
• Telemática y Afines.
</t>
  </si>
  <si>
    <t xml:space="preserve">Técnico Soporte de sistemas </t>
  </si>
  <si>
    <t xml:space="preserve">•  Brindar soporte técnico a aplicativos y sistemas de información, incluyendo capacitación, ajustes, y extracción de datos.
•  Participar en la implementación de mecanismos para el funcionamiento eficiente de instalaciones de cómputo.
</t>
  </si>
  <si>
    <t>Operación de sonido para eventos
Actividades administrativas en el área de sistemas /Capacitaciones por Teams</t>
  </si>
  <si>
    <t>2.1: Aumento de la velocidad de la respiración, aumento del ritmo cardiaco, fatiga, debilidad, vértigo</t>
  </si>
  <si>
    <t>Problemas visuales severos: como fatiga ocular, visión borrosa, dolores de cabeza persistentes, y problemas visuales a largo plazo, que pueden afectar la salud visual y el rendimiento laboral.</t>
  </si>
  <si>
    <t>Reorganizar la disposición de los espacios y tareas para aprovechar la luz natural de manera eficiente y minimizar la necesidad de iluminación artificial en exceso o deficiente.</t>
  </si>
  <si>
    <t>Sustituir luminarias antiguas o inadecuadas por nuevas que proporcionen una iluminación adecuada y uniforme.</t>
  </si>
  <si>
    <t>Rotación de turnos
Pausas Activas por computador. 
Exámenes ocupacionales</t>
  </si>
  <si>
    <t>Lesiones severas en la columna vertebral, incapacidades permanentes.</t>
  </si>
  <si>
    <t xml:space="preserve">1. Implementar manuales, guías y protocolos para el uso de mobiliario ergonómico y la correcta postura. 
2. Establecer procedimientos para la evaluación y ajuste de las posturas de trabajo.
Promover la realización de las pausas activas y de estiramiento durante la jornada laboral.
Proporcionar formación sobre prácticas ergonómicas adecuadas y la importancia de una buena postura.
Revisiones médicas ocupacionales periódicas con énfasis en la salud osteomuscular.
</t>
  </si>
  <si>
    <t xml:space="preserve">Programa de pausas activas programado desde el PC, presencia de rotación de turnos. Exámenes de ingreso y  periódicos </t>
  </si>
  <si>
    <t>Rediseñar tareas para reducir la repetitividad y permitir variación de movimientos.</t>
  </si>
  <si>
    <t>Alternar tareas para evitar movimientos repetitivos continuos.</t>
  </si>
  <si>
    <t>Herramientas ergonómicas que reduzcan la carga repetitiva, ajustes en el diseño del puesto de trabajo.</t>
  </si>
  <si>
    <t xml:space="preserve">1. Implementar manuales, guías y protocolos para la rotación de tareas y el uso de herramientas ergonómicas. 
2. Establecer procedimientos para la evaluación y ajuste de tareas para reducir movimientos repetitivos.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</si>
  <si>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Alto</t>
  </si>
  <si>
    <t>No Aceptable o Aceptable con controles</t>
  </si>
  <si>
    <t>Lesiones graves por caídas, golpes, o accidentes relacionados con condiciones locativas deficientes.</t>
  </si>
  <si>
    <t>1 Implementar manuales, guías y protocolos y programas  de inspección y mantenimiento regular. 
2 Establecer protocolos y procedimientos claros de inspección y mantenimiento
Diseño del Programa de orden y aseo</t>
  </si>
  <si>
    <t>Electrocución, Quemaduras eléctricas, Problemas respiratorios, Daño neuromuscular</t>
  </si>
  <si>
    <t xml:space="preserve">Título de formación tecnológica en núcleos básicos de conocimiento en:
• Ingeniería de Sistemas, 
• Telemática y Afines
• Ingeniería Industrial y Afines
• Bibliotecología
• Otros de Ciencias Sociales y Humanas
• Administración
• Contaduría Pública.
</t>
  </si>
  <si>
    <t>Técnico administrativo</t>
  </si>
  <si>
    <t xml:space="preserve">• Apoyar los procesos misionales, administrativos y financieros según la normativa vigente.
• Seguir el trámite de quejas, reclamos, derechos de petición y otros documentos radicados.
</t>
  </si>
  <si>
    <t xml:space="preserve">•  Agentamiento de salas
•  Atención y subir información a aplicativo Sirve
•  Elaboración de respuestas de derechos de petición y actualización de bases de datos por medio tecnológico
•  Apoyo al área
•  Enrutar direcciones, recibir y entregar planillas de oficios entregados
•  Entrega de notificaciones
</t>
  </si>
  <si>
    <t xml:space="preserve">• Incremento de la potencia lumínica
• Reconfigurar la distribución de luminarias o agregar fuentes de luz adicionales, de manera que el nivel de iluminación sea uniforme y adecuado.
• Se recomienda reemplazar las bombillas actuales con lámparas LED, que proporcionan mayor eficiencia energética y mejor calidad de iluminación, además de ofrecer una vida útil más larga y reducir el mantenimiento.
</t>
  </si>
  <si>
    <t xml:space="preserve">•  Capacitación en cuidado de la vista.
•  Establecer y seguir un plan de mantenimiento para luminarias.
•  Evaluar la posibilidad de medir la iluminación periódicamente.
</t>
  </si>
  <si>
    <t xml:space="preserve">Continuar con el   Programa DME , asegurando que el programa se esté ejecutando según lo planeado y que se cumplan las políticas y procedimientos establecidos.
Promover la realización de las pausas activas físicas, cognitivas y visuales durante la jornada laboral.
Proporcionar formación sobre prácticas ergonómicas adecuadas y la importancia de una buena postura.
Revisiones médicas ocupacionales periódicas con énfasis en la salud osteomuscular.
</t>
  </si>
  <si>
    <t>Conductor Mecánico Código 482 Grado 14</t>
  </si>
  <si>
    <t>Conductor - (Trasportar a los servidores de la Alcaldía/Manejo de maquina amarilla/Volqueta)
Diploma de bachiller en cualquier modalidad, Licencia de conducción mínimo Cl - C2 o equivalente vigente</t>
  </si>
  <si>
    <t xml:space="preserve">1. Conducir el vehículo asignado para actividades oficiales de acuerdo a las normas de transito de  manera eficiente y oportuna.
2. Realizar el transporte de suministros, equipos y correspondencia, previa orden del jefe inmediato.
3. Cumplir con los procedimientos establecidos para el mantenimiento preventivo, correctivo y de aprovisionamiento de combustible del vehículo con la oportunidad requerida. 
4. Mantener en optimo estado el funcionamiento, presentación y aseo del vehículo y del equipo y herramientas que le hayan asignado.
5. Atender las reparaciones inmediatas que demande el buen funcionamiento del vehículo e informar oportunamente sobre reparaciones mayores o preventivas que se requieran de conformidad con los cronogramas que se establezcan para estos efectos.
6. Desempeñar las demás funciones asignadas por la autoridad competente, de acuerdo con el nivel, la naturaleza y el propósito principal del empleo. </t>
  </si>
  <si>
    <t>Conducir el vehículo asignado y transportar a los superiores o personas que se le indiquen, observando las normas de transito y garantizando su seguridad, la de las personas que transporta y del vehículo.</t>
  </si>
  <si>
    <t>ruido</t>
  </si>
  <si>
    <t>Ruido continuo debido al sonido constante del motor y el tráfico</t>
  </si>
  <si>
    <t>El trabajo en obras puede involucrar maquinaria pesada y herramientas ruidosas que pueden causar molestias.</t>
  </si>
  <si>
    <t>1. Procedimiento de uso y disposición de Epp
2. Procedimiento para incapacidades/Licencias
3. Plan de bienestar e incentivos
4. Procedimiento para exámenes médicos ocupacionales
5. Plan SG-SST
6. Circular 013/ 06 de octubre 2021 (Protocolo COVID 19)</t>
  </si>
  <si>
    <t>Pausas activas</t>
  </si>
  <si>
    <t>Disminución de capacidad
auditiva</t>
  </si>
  <si>
    <t>Resolución 2400 de 1979
Decreto 1477 de 2014
Resolución 2844 de 2007</t>
  </si>
  <si>
    <t>Realizar mantenimiento y ajustes periódicos a los equipos para asegurar que funcionen de manera óptima y con la menor vibración posible.</t>
  </si>
  <si>
    <t xml:space="preserve">Realización de los exámenes periódicos </t>
  </si>
  <si>
    <t>Conductor Código 480 Grado 13</t>
  </si>
  <si>
    <t>Conductor - (Transporte en vehículo particular (carro/moto)
Diploma de bachiller en cualquier modalidad, Licencia de conducción mínimo Cl - C2 o equivalente vigente</t>
  </si>
  <si>
    <t>1. Conducir el vehículo asignado para actividades oficiales de acuerdo a las normas de transito de  manera eficiente y oportuna.
2. Realizar el transporte de suministros, equipos y correspondencia, previa orden del jefe inmediato.
3. Cumplir con los procedimientos establecidos para el mantenimiento preventivo, correctivo y de  aprovisionamiento de combustible del vehículo con la oportunidad requerida. 
4. Mantener en optimo estado el funcionamiento, presentación y aseo del vehículo y del equipo y herramientas que le hayan asignado. 
5. Desempeñar las demás funciones asignadas por la autoridad competente, de acuerdo con el nivel, la naturaleza y el propósito principal del empleo</t>
  </si>
  <si>
    <t>Conducir el vehículo asignado con la responsabilidad y habilidad requeridas, cumpliendo con las normas
de transito.</t>
  </si>
  <si>
    <t>Fatiga  auditiva</t>
  </si>
  <si>
    <t xml:space="preserve">Operario Código 487 Grade 09
</t>
  </si>
  <si>
    <t>Operario
• Aprobación de cuatro (4) anos de educación básica secundaria.</t>
  </si>
  <si>
    <t xml:space="preserve">•  Apoyar en las actividades de la dependencia con eficacia y oportunidad.
•  Tramitar la correspondencia y documentos según los procedimientos establecidos.
•  Registrar en la base de datos de la dependencia la información pertinente, siguiendo el procedimiento establecido.
•  Organizar y custodiar el archivo de gestión, depurando documentos para el archivo central según el procedimiento.
•  Colaborar con el transporte de suministros, equipos y correspondencia, siguiendo las órdenes del jefe inmediato.
•  Apoyar en el desarrollo de reuniones y otras actividades de la dependencia de acuerdo con los procedimientos establecidos.
•  Desempeñar otras funciones relacionadas con la naturaleza del cargo y el área de desempeño
</t>
  </si>
  <si>
    <t>Manipular carpas, sonido profesional, luces de escena, entre otros, Trabajo de escritorio y computador ,trabajo en campo.
Apoyar en las actividades de la dependencia o área asignada con la oportunidad y eficacia requerida.</t>
  </si>
  <si>
    <t>Riesgos relacionados con la interacción con el público y la gestión de áreas de acceso público.</t>
  </si>
  <si>
    <t>Labores de aseo y cafetería</t>
  </si>
  <si>
    <t>Labores de aseo y cafetería, Preparación y distribución de bebidas calientes, Labores de limpieza, Uso y manejo de
sustancias químicas, Limpieza y desinfección de áreas</t>
  </si>
  <si>
    <t>Superficies Calientes</t>
  </si>
  <si>
    <t>Contacto con superficies y materiales calientes en la preparación del café y manipulación de la greca</t>
  </si>
  <si>
    <t>Golpes, contusiones, quemaduras</t>
  </si>
  <si>
    <t>Resolución 2400 de 1979
Decreto 1072 de 2015</t>
  </si>
  <si>
    <t>1. Seguimiento periódico proveedor de aseo y cafetería
2. Elaborar instructivo de uso seguro de hornos Microondas y Greca
3. Capacitar a las personas de cafetería en prevención de accidentes asociados a su labor
4. Anclar la greca a la pared, con abrazadera que le impida caer y ocasionar quemaduras por derrame</t>
  </si>
  <si>
    <t>Temperaturas percepción de frio</t>
  </si>
  <si>
    <t>Disconfort térmico por sensación de frío- sede antigua - sótano</t>
  </si>
  <si>
    <t xml:space="preserve">Escalofrío, tensión baja. </t>
  </si>
  <si>
    <t>Suministro de bebidas calientes por el personal de servicios generales.</t>
  </si>
  <si>
    <t xml:space="preserve">Hipotermia </t>
  </si>
  <si>
    <t xml:space="preserve">Actividades de sensibilización y capacitación asociadas a este Factor de Riesgo.
Implementar  el programa de pausas activas. </t>
  </si>
  <si>
    <t>Superficies deslizantes por labores de limpieza</t>
  </si>
  <si>
    <t>Caídas, golpes, traumas</t>
  </si>
  <si>
    <t>Lesiones o enfermedades graves irreparables</t>
  </si>
  <si>
    <t>Contacto con sustancias químicas durante labores de limpieza</t>
  </si>
  <si>
    <t>Irritación ocular, en vías respiratorias, en piel.</t>
  </si>
  <si>
    <t>Uso EPP</t>
  </si>
  <si>
    <t>Dar cumplimiento al plan de capacitación para la manipulación segura de sustancias químicas. 
Asegurar que todas las sustancias químicas estén correctamente etiquetadas y que las áreas de trabajo tengan la señalización adecuada.
Desarrollar y comunicar un plan de respuesta a emergencias, incluyendo procedimientos para la evacuación y primeros auxilios en caso de exposición</t>
  </si>
  <si>
    <t>Personal con discapacidad</t>
  </si>
  <si>
    <t>Personal con discapacidad física</t>
  </si>
  <si>
    <t>Todas las tareas</t>
  </si>
  <si>
    <t>Posible exposición y contagio de COVID-19 u otras enfermedades infecciosas de fácil propagación debido al contacto cercano con personas infectadas, superficies contaminadas o a la inhalación de partículas en ambientes cerrados y concurridos.</t>
  </si>
  <si>
    <t>Vacunación al día
Revisión y seguimiento periódico del veterinario</t>
  </si>
  <si>
    <t>Superficies de trabajo, ascensor, escaleras</t>
  </si>
  <si>
    <t>Estrés emocional, ansiedad, y posible conflicto interpersonal.</t>
  </si>
  <si>
    <t>Trastornos psicológicos graves, como depresión, y deterioro significativo de la salud mental.</t>
  </si>
  <si>
    <t>Estrés, frustración, y fatiga física y mental.</t>
  </si>
  <si>
    <t>Desempeño significativamente bajo, pérdida de confianza en las habilidades, y posible impacto en la carrera profesional. Problemas graves de salud, como trastornos del sueño y enfermedades relacionadas con el estrés, y desequilibrio entre vida laboral y persona</t>
  </si>
  <si>
    <t>Factores naturales existentes, no controlables</t>
  </si>
  <si>
    <t xml:space="preserve">Vendaval, Inundación, Precipitaciones, (lluvias, granizadas, heladas) </t>
  </si>
  <si>
    <t xml:space="preserve">Ley 9 de 1979
LEY 1523 de 2012 </t>
  </si>
  <si>
    <t xml:space="preserve">Realizar mantenimiento preventivo y correctivo de equipos de emergencias
</t>
  </si>
  <si>
    <t xml:space="preserve">1. Socializar al personal el plan de emergencias de la sede
2. Capacitar al personal acerca de como actuar en caso de emergencia
3. Realizar simulacros de evacuación por fenómenos naturales
4. Implementar protocolo de atención  al personal con discapacidad
5. Realizar capacitación en interacción y comunicación con personas con discapacidad intelectual
6. Definir recomendaciones espaciales para los protocolos de actualización para personal con discapacidad
7. Conformación y formación de la brigada de emergencia. </t>
  </si>
  <si>
    <t>Sismo, Terremotos</t>
  </si>
  <si>
    <t>Realizar mantenimiento preventivo y correctivo de equipos de emergencias</t>
  </si>
  <si>
    <t>Personal con discapacidad auditiva</t>
  </si>
  <si>
    <t xml:space="preserve">Accesibilidad física: Ascensores, rampas, pasillos y zonas comunes
Acondicionamiento de baños y zonas de tránsito
Cableado eléctrico fijado a la pared, con protectores </t>
  </si>
  <si>
    <t>Uso de bastón blanco para personas ciegas; bastón blanco y rojo para personas ciegas y sordas como elemento de apoyo</t>
  </si>
  <si>
    <t>Mantener las áreas de circulación libre de obstáculos y elementos que puedan reducir libre circulación
Capacitación en autocuidado
Realizar inspecciones de manera periódica a las instalaciones
Realizar capacitación en pautas de abordaje a una persona ciega o con poco visión</t>
  </si>
  <si>
    <t>Fracturas, torceduras, muerte</t>
  </si>
  <si>
    <t>Factores naturales existentes, no  controlables</t>
  </si>
  <si>
    <t>Realizar mantenimiento preventivo y correctivo de equipos de emergencias
Ubicar señalización en escritura Braille
Instalación de alarmas sonoras</t>
  </si>
  <si>
    <t>1. Socializar al personal el plan de emergencias de la sede
2. Capacitar al personal acerca de como actuar en caso de emergencia
3. Realizar simulacros de evacuación por fenómenos naturales
4. Implementar protocolo de atención  al personal con discapacidad
Propuesta de disponer protocolos de actuación en otros formatos como audios, braille.
Definir recomendaciones espaciales para los protocolos de actualización para personal con discapacidad</t>
  </si>
  <si>
    <t>Personal con discapacidad visual</t>
  </si>
  <si>
    <t>Personal con discapacidad intelectual</t>
  </si>
  <si>
    <t>1. Socializar al personal el plan de emergencias de la sede
2. Capacitar al personal acerca de como actuar en caso de emergencia
3. Realizar simulacros de evacuación por fenómenos naturales
4. Implementar protocolo de atención  al personal con discapacidad
5. Realizar capacitación en interacción y comunicación con personas con discapacidad intelectual
Definir recomendaciones espaciales para los protocolos de actualización para personal con discapacidad</t>
  </si>
  <si>
    <t>CASA: Para todos los funcionarios que realizan labores en modalidad Suplementaria, autónoma y Móvil</t>
  </si>
  <si>
    <t>Agotamiento severo, desinterés por el trabajo, y alto riesgo de abandono laboral.</t>
  </si>
  <si>
    <t>Los operativos que implica caminar repetidamente por las mismas rutas o áreas durante largos períodos</t>
  </si>
  <si>
    <t>Dar cumplimiento al plan de capacitación en riesgo eléctrico
 Desarrollar procedimientos claros para que los empleados reporten cualquier instalación eléctrica defectuosa o sospechosa en el entorno.
Fomentar la cultura de autocuidado y reporte de condiciones y actos inseguros
Instalar señalización de peligro por contacto eléctrico.</t>
  </si>
  <si>
    <t>Manipulación de equipos, herramientas y muebles de oficina</t>
  </si>
  <si>
    <t>Cambio de los equipos y herramientas dañados</t>
  </si>
  <si>
    <t>Asegurar que las sillas, escritorios y mesas sean ajustables para que cada trabajador pueda adaptar su estación de trabajo a su altura y comodidad.
Proporcionar soportes para monitores y documentos para evitar posturas forzadas.</t>
  </si>
  <si>
    <t xml:space="preserve">Inspecciones de seguridad para validar el estado de las herramientas de trabajo.
La disposición adecuada de muebles y el mantenimiento de rutas de acceso despejadas y señalizadas. 
Fomentar la cultura de autocuidado y reporte de condiciones y actos inseguros </t>
  </si>
  <si>
    <t xml:space="preserve">Para todos los funcionarios independientemente de su forma de contratación: Planta, contratista, provisional y visitantes. </t>
  </si>
  <si>
    <t xml:space="preserve">Para todos los funcionarios </t>
  </si>
  <si>
    <t>Bacterias y hongos</t>
  </si>
  <si>
    <t>Instalación y mantenimiento de cintas antideslizantes.
Mantenimiento a la superficies de trabajo</t>
  </si>
  <si>
    <t>Dar cumplimiento al plan de capacitación para la manipulación segura de sustancias químicas. 
Asegurar que todas las sustancias químicas estén correctamente etiquetadas y que las áreas de trabajo tengan la señalización adecuada.
Establecer una zona específica y restringida destinada exclusivamente al almacenamiento adecuado de sustancias químicas.
Desarrollar y comunicar un plan de respuesta a emergencias, incluyendo procedimientos para la evacuación y primeros auxilios en caso de exposición</t>
  </si>
  <si>
    <t>Profesional Especializado Código 222 Grado 19
• Administración; Economía
• Derecho y Afines; Ciencia Política
• Relaciones Internacionales
• Sociología, Trabajo Social y Afines
• Antropología,
• Artes Liberales
• Filosofía
• Teología y Afines
• Comunicación Social
• Periodismo y Afines
• Ingeniera Industrial y Afines
• Educación</t>
  </si>
  <si>
    <t>Profesional Desarrollo local/territorio</t>
  </si>
  <si>
    <t>• Implementación de Políticas: Aplicar políticas para el desarrollo local según lineamientos institucionales.
• Ejecución de Proyectos: Implementar programas y proyectos de desarrollo local.
• Coordinación de Proyectos: Articular programas y proyectos con los Planes de Desarrollo Local.
• Propuesta de Nuevos Programas: Proponer programas con entidades locales, distritales, nacionales o internacionales.
• Seguimiento a Planes: Monitorear el cumplimiento y mejorar planes en la Alcaldía Local.
• Calidad de Productos: Supervisar sistemas para asegurar la calidad de productos.
• Documentos del Jefe: Redactar y revisar documentos para el jefe inmediato.
• Revisión de Documentos: Revisar documentos según lineamientos y normativas.
• Otras Funciones: Realizar otras tareas según autoridad competente.</t>
  </si>
  <si>
    <t>Implementar las políticas y directrices establecidas por la entidad, para el desarrollo local que garantice
el cumplimiento de los objetivos misionales de conformidad con los lineamientos institucionales y
distritales definidos.</t>
  </si>
  <si>
    <t>Profesional Universitario Código: 219 Grado: 18
• Administración, economía, contaduría pública</t>
  </si>
  <si>
    <t>Profesional Contabilidad</t>
  </si>
  <si>
    <t>• Elaborar registros contables y estados financieros según normas de la Contaduría General de la Nación y directrices de la Secretaría de Hacienda.
• Mantener actualizado el programa contable para generar información precisa. Nomina
• Conciliar cuentas de enlace y recíprocas para asegurar la igualdad de saldos.
• Revisar la gestión y cierre de cajas menores según la normativa vigente.
• Transmitir lineamientos contables a las Alcaldías Locales.
• Orientar y acompañar a los contadores de los Fondos de Desarrollo Local en procedimientos contables y tributarios.
• Unificar criterios contables con los contadores de los Fondos de Desarrollo Local.
• Redactar y revisar documentos conforme a los lineamientos y normativas vigentes
Revisar los soportes de cuentas de cobro para tramitar pagos a proveedores.
Revisar órdenes de pago para servicios, sentencias judiciales, rifas, servicios públicos, viáticos, ARL y cajas menores.
Elaborar el Reporte General de Planilla para el pago de compromisos mediante firma digital.
Asegurar el pago de obligaciones relacionadas con servicios, proveedores, sentencias, rifas, servicios públicos, viáticos, ARL y cajas menores.
Redactar documentos para la firma del jefe inmediato, cumpliendo con los lineamientos legales.
Revisar documentos asignados conforme a lineamientos y normativas vigentes.
Realizar otras funciones asignadas por la autoridad competente.</t>
  </si>
  <si>
    <t>Gestionar el desarrollo y seguimiento de la planeación estratégica, así como la ejecución de actividades administrativas y contractuales enfocadas al cumplimiento de las funciones de la dependencia, teniendo en cuenta los lineamientos definidos por la Entidad y la normativa vigente.</t>
  </si>
  <si>
    <t>Profesional jurídico/abogado/Despacho/ comisorio</t>
  </si>
  <si>
    <t xml:space="preserve">• Actualizar el sistema de información de procesos judiciales.
• Elaborar actos administrativos para resolver recursos de apelación en evaluaciones de desempeño y asuntos disciplinarios.
• SIPROJ
• Cobro se sanciones económicas, derivadas del ejercicio policivo. Despacho. Obras
</t>
  </si>
  <si>
    <r>
      <rPr>
        <b/>
        <sz val="6"/>
        <rFont val="Arial"/>
        <family val="2"/>
      </rPr>
      <t>OFICINA:</t>
    </r>
    <r>
      <rPr>
        <sz val="6"/>
        <rFont val="Arial"/>
        <family val="2"/>
      </rPr>
      <t xml:space="preserve"> Trabajo administrativo y de campo en diferentes sedes.
Revisión de informes de contratos de prestación de servicios y personas jurídicas.
Participación en reuniones y comités de contratación.
Encuentros ciudadanos.
Apoyo a la supervisión de la Bolsa Logística.
Tareas transversales.
Realización de actas y respuestas en ORFEO.
Seguimiento a los profesionales sociales.
Atención al ciudadano, entrega de tarjetas y proyección de respuestas a derechos de petición.
Seguimiento a contratos y respuestas a derechos de petición.
Formulación de documentos y otros relacionados.
Envío de correos electrónicos.
Atención y labores de escritorio.
Profesional del área de deportes, incluyendo impactos en barrios con disciplinas deportivas.
Seguimiento y aprobación de informes jurídicos y liquidaciones.
Atención al adulto mayor, incluyendo visitas domiciliarias y dirección de talleres de desarrollo intergeneracional.
Atención al público una vez a la semana.
Trámites administrativos y laborales relacionados con la liquidación de contratos firmados por el Fondo.
Respuesta de SDQs a entes de control.
Acompañamiento en la formulación y seguimiento de acciones correctivas y planes de mejoramiento.
Apoyo al despacho en visitas de auditoría interna y externa.
Trabajo en el computador.
Supervisión de contratos.
Planeación y acompañamiento a actividades de socios/parceros.
Infraestructura tecnológica.
Trabajo de escritorio, incluyendo reuniones virtuales y presenciales.</t>
    </r>
  </si>
  <si>
    <t>Profesional Universitario Código: 219 Grado: 12 (Participación)</t>
  </si>
  <si>
    <t>Quien ejerza la supervision directa</t>
  </si>
  <si>
    <t>Código: GCO-GTH -F010
Versión: 03
Vigencia: 21 de junio de 2024 
Caso HOLA: 53177</t>
  </si>
  <si>
    <t>Denominacion del empleo resoluciòn 0330</t>
  </si>
  <si>
    <t>Actividad principal</t>
  </si>
  <si>
    <t xml:space="preserve">
Profesional Universitario Código 219 Grado 18
• Administracion
• Ingenieria Industrial y Afines;
• Ingenieria Administrativa y Afines.
</t>
  </si>
  <si>
    <t>Profesional Administrativo</t>
  </si>
  <si>
    <t xml:space="preserve">•  Planificación Estratégica: Realizar acciones para formular, ejecutar y seguir la planificación estratégica, metas e indicadores de la dependencia, en alineación con los lineamientos de la Oficina Asesora de Planeación y los objetivos de la Entidad.
•  Análisis de Datos: Elaborar, reportar y analizar datos, estadísticas y documentos técnicos generados por los procesos de la dependencia, de acuerdo con los criterios técnicos institucionales.
•  Informes de Gestión: Proyectar informes de gestión, rendición de cuentas y otros solicitados por entes de control, autoridades o usuarios, siguiendo los procedimientos establecidos por la Entidad.
•  Orientación y Gestión del Riesgo: Brindar orientación en la elaboración, actualización, documentación y mejora continua de los procesos, así como en la gestión del riesgo, atendiendo las directrices de la Oficina Asesora de Planeación y la normativa vigente.
•  Gestión Contractual: Gestionar y seguir las etapas precontractuales, contractuales y poscontractuales necesarias para el desarrollo de las funciones de la dependencia, en concordancia con los planes y proyectos establecidos y la normativa vigente.
</t>
  </si>
  <si>
    <t xml:space="preserve">
Profesional Universitario Código 219 Grado 18
• Arquitectura y Afines
• Ingeniería Civil y Afines.
</t>
  </si>
  <si>
    <t>Profesional urbanismo/
construccion e infaestructura local</t>
  </si>
  <si>
    <t xml:space="preserve">• Propósito Principal: Asegurar el cumplimiento de normas sobre uso del suelo, construcción y urbanismo a través de la evaluación y seguimiento de obras.
• Reconocimiento de Campo: Recolectar información para evaluar la ejecución de obras y su ajuste a las normas.
• Conceptos Técnicos: Emitir conceptos técnicos para decisiones administrativas sobre violaciones de normas. Uso del suelo
• Diligencias y Operativos: Participar en la verificación del cumplimiento de normas en construcción y urbanismo.
• Seguimiento y Evaluación: Realizar seguimiento continuo de construcciones para verificar cumplimiento normativo.
• Documentación: Preparar documentos para la firma del jefe inmediato, asegurando cumplimiento legal.
• Otras Funciones: Desempeñar otras funciones asignadas por la autoridad competente.
</t>
  </si>
  <si>
    <t xml:space="preserve">
Profesional Universitario Código 219 Grado 18
• Ingenieria de Sistemas
• Telematica y Afines
• Ingenieria Electronica
• Telecomunicaciones y Afines</t>
  </si>
  <si>
    <t>Profesional en ingenieria de sistemas y afines</t>
  </si>
  <si>
    <t xml:space="preserve">• Supervisar sistemas de información y bases de datos.
• Proponer adquisición de hardware y software.
• Implementar controles de seguridad para proteger la información.
• Resolver y prevenir problemas de seguridad informática.
• Redactar documentos según lineamientos legales.
• Realizar otras funciones asignadas
</t>
  </si>
  <si>
    <t>Profesional en tramites Vehiculares</t>
  </si>
  <si>
    <t xml:space="preserve">•  Gestionar el funcionamiento y servicio de los vehículos del parque automotor.
•  Revisar y aprobar documentación de mantenimiento preventivo y correctivo.
•  Verificar el estado de los mantenimientos realizados en los vehículos.
•  Controlar las hojas de vida y el tablero de mantenimiento de los vehículos.
•  Redactar documentos para la firma del jefe inmediato, cumpliendo con lineamientos legales.
•  Apoyar en la gestión de inventarios según lineamientos institucionales.
•  Realizar otras funciones asignadas por la autoridad competente.
</t>
  </si>
  <si>
    <t>Profesional Universitario Código 219 Grado 18
• Administración
• Ingeniería Industrial y Afines;
• Ingeniería Administrativa y Afines.</t>
  </si>
  <si>
    <t>Profesional Administrativo/Contable/Subsidios Tipo C</t>
  </si>
  <si>
    <t>•  Análisis de Datos: Elaborar, reportar y analizar datos, estadísticas y documentos técnicos generados por los procesos de la dependencia, de acuerdo con los criterios técnicos institucionales.
•  Informes de Gestión: Proyectar informes de gestión, rendición de cuentas y otros solicitados por entes de control</t>
  </si>
  <si>
    <t>Atención al ciudadano, incluyendo subsidios tipo C.Tengas de pagos personas naturales. Reconocimiento contable 
Visitas domiciliarias al adulto mayor.
Seguimiento a las comunicaciones físicas y virtuales llegadas a la alcaldía.
Elaboración de informes de seguimiento de contratos.
Enlace de la alcaldía con diferentes entes de control.
Sustanciación de expedientes policivos y jurídicos.
Archivo, atención al usuario, documentación, verificación y escaneo.
Apoyo jurídico: sustanciación de expedientes, impulsos procesales y acompañamiento a audiencias.
Acompañamiento a la supervisión de proyectos.
Seguimiento administrativo de contratos de obra y supervisión de su interventoría.
Trabajo de oficina, incluyendo revisiones de expedientes y reuniones mensuales de la Inspección.</t>
  </si>
  <si>
    <t>Plan Institucional de Gestión Ambiental - PIGA</t>
  </si>
  <si>
    <t>Quien ejerza la supervision directa: Rural, ambiental</t>
  </si>
  <si>
    <t>Gestión de Residuos Sólidos, Uso Eficiente de Agua y Energía, Control y Reducción de Emisiones, Manejo de Sustancias y Materiales Peligrosos, Educación y Sensibilización Ambiental, Implementación de Buenas Prácticas Ambientales, Monitoreo y Evaluación del PIGA.</t>
  </si>
  <si>
    <t>Mejorar la sostenibilidad ambiental a nivel institucional y en reducir el impacto ambiental de las actividades gubernamentales</t>
  </si>
  <si>
    <t>Presencia de microorganismos patológicos, sangre u otros fluidos corporales en las agujas usadas.</t>
  </si>
  <si>
    <t xml:space="preserve">Técnico  de archivo, Centro de Información - CDI </t>
  </si>
  <si>
    <t>Realizar labores de apoyo en los procesos de la Dependencia asignada con la oportunidad y
confidenciaba requerida</t>
  </si>
  <si>
    <t>Artrópodos</t>
  </si>
  <si>
    <t>Biblioteca Carlos E. Restrepo (inspecciones)</t>
  </si>
  <si>
    <t>Teatro Villa Mayor</t>
  </si>
  <si>
    <t xml:space="preserve">Oficina Administrativa </t>
  </si>
  <si>
    <t xml:space="preserve">Soporte Técnico - Montaje de escenarios </t>
  </si>
  <si>
    <t>Manipulación de equipos y muebles</t>
  </si>
  <si>
    <t>1. Ejercer las funciones que le confiere la Constitución Política, el Código Nacional de Seguridad y Convivencia Ciudadana, el Código de Policía de Bogotá o de aquellas normas que las modifiquen, complementen o sustituyan, conforme a las orientaciones y lineamientos distritales en materia.
2. Tramitar las ordenes dirigidas a prevenir y eliminar comportamientos contrarios a la convivencia en materia de la salubridad, seguridad, tranquilidad y moralidad publicas, de manera oportuna, conforme a los procesos y procedimientos definidos.
3. Conocer y fallar los asuntos propios de su competencia de forma oportuna, en cumplimiento de la normatividad vigente en la materia.
4. Resolver los recursos interpuestos sobre los asuntos que cursen en su despacho, de forma oportuna, cumpliendo con los lineamientos institucionales y distritales y la normatividad vigente.
5. Adelantar de oficio los procesos por comportamientos contrarios a la convivencia de que trata el Código Nacional de Seguridad y Convivencia Ciudadana, el Código de Policía de Bogotá o de aquellas normas que las modifiquen, complementen o sustituyan, en cumplimiento de la misión
institucional.
6. Conocer en primera instancia los procesos por comportamientos contrarios a la convivencia y atenderlos de forma oportuna conforme a los lineamientos y orientaciones distritales en materia 
7. Proyectar los documentos que deba suscribir el jefe inmediato, determinando que en ello se acaten  ellos lineamientos legales desde su campo del conocimiento.
8.  Desempeñar las demás que le sean asignadas y que correspondan al propósito del cargo.</t>
  </si>
  <si>
    <t>1. Generar instrumentos para el desarropo de los proyectos de la dependencia para el cumplimiento de sus objetivos y metas institucionales. 
2. Elaborar y presentar los informes que le sean solicitados a nivel interno o por las distintas entidades u organismos del distrito en materia de concertación y participación social y convivencia pacifica. 
3. Consolidar, y llevar el registro de las solicitudes o propuestas de los procesos de concertación y la construcción de acuerdos, conforme a la normatividad legal vigente. 
4. Adelantar los procesos y procedimientos de competencia de la dependencia dirigidos al cumplimiento de los objetivos institucionales, en la oportunidad requerida. 
5. Elaborar los proyectos de respuesta derechos de petición y otras solicitudes de competencia del área de trabajo, de conformidad con la normatividad vigente en la materia. 
6. Proyectar los documentos que deba suscribir el jefe inmediato, determinando que en ellos se acaten  los lineamientos legales desde su campo del conocimiento. 
6. Desempeñar las demás funciones asignadas por la autoridad competente, de acuerdo Con el nivel, la naturaleza y el propósito principal del empleo</t>
  </si>
  <si>
    <t>Prestar soporte profesional en el desarrollo de los procesos de concertación y participación social y convivencia pacifica en el Distrito, de manera oportuna conforme a las directrices y lineamientos establecidos</t>
  </si>
  <si>
    <t xml:space="preserve">Técnico Administrativo Código 367 Grado 12
• Archivística otros ciencias sociales y Humanas.
</t>
  </si>
  <si>
    <t xml:space="preserve">1. Efectuar la recepción, revisión, clasificación y distribución de documentos, datos elementos y correspondencia relacionados con los asuntos de competencia de la dependencia, de acuerdo con los procedimientos establecidos y las tablas documentales y las de
2. Llevar y mantener ordenados y actualizados los registros y archive de la dependencia, respondiendo por la exactitud de los mismos de acuerdo con los procedimientos establecidos, las tablas de retención documental y las normas de archivo.
3. Llevar el registro y control de los derechos de petición, acciones de cumplimiento y otros compromisos de la dependencia para la respuesta y/o solución dentro de los términos legales establecidos
4. Realizar funciones de oficina y de asistencia administrativa con el fin de facilitar el desarrollo y ejecución eficiente y efectivo de las actividades del área de desempeño. 
5. Preparar los informes requeridos sobre las actividades desarrolladas con la periodicidad requerida. Proyectar oficios, memorandos y demás documentos solicitados por el jefe de la dependencia con la calidad y oportunidad requerida. 
6. Brindar apoyo en la sistematización y preparación, estudios, investigaciones, documentos e informes que requieran presentar, de acuerdo con las instrucciones y orientaciones que reciba del jefe inmediato. </t>
  </si>
  <si>
    <t>Realizar actividades de apoyo técnico y complementario que contribuya al desarrollo de los planes y programas para permitir al logro de los objetivos de la dependencia y de la entidad.</t>
  </si>
  <si>
    <t>1. Ejecutar las actividades administrativas que se le asignen de acuerdo con los requerimientos de planificación, organización coordinación y control de los servicios, procesos, planes y programas a cargo de la dependencia o área de desempeño del empleo.
2. Tramitar la correspondencia y los documentos de conformidad con los procedimientos establecidos. 
3. Prestar los servicios de mensajería cuando sea necesario de manera eficiente y oportuna.
4. Atender e informar al publico y empleados de ottas dependencias u organismos sobre los asuntos y tramites propios de la dependencia o área de trabajo, de conformidad con las instrucciones y recomendaciones que se le impartan.
5. Organizar y custodiar el archivo de gestión y depurar los documentos que deben ir con destino al archivo central de acuerdo al procedimiento establecido. 
6. Desempeñar las demás funciones asignadas por la autoridad competente, de acuerdo con el nivel, la naturaleza y el propósito principal del empleo
7. Desempeñar las demás funciones asignadas por la autoridad competente, de acuerdo con el nivel, la naturaleza y el propósito principal del empleo.</t>
  </si>
  <si>
    <t>Técnico Operative Código 314 Grade 12</t>
  </si>
  <si>
    <t>1. Mantener actualizados los registros de carácter técnico, administrativo o financiero; verificar la exactitud de los mismos y presentar los informes correspondientes.
2. Revisar todos aquellos documentos soportes de comprobantes necesarios para desarrollar una actividad determinada de la dependencia, con la oportunidad requerida.
3. Apoyar a los profesionales en la sistematización y preparación, estudios, investigaciones, documentos e informes que requieran presentar, de acuerdo con las instrucciones y orientaciones que reciba del jefe inmediato.
4. Adelantar labores relacionadas con el recibo y el manejo de documentos, de conformidad con las disposiciones, los tramites y las instrucciones pertinentes.
5. Desempeñar las demás funciones asignadas por la autoridad competente, de acuerdo con el nivel, la naturaleza y el propósito principal del empleo</t>
  </si>
  <si>
    <t>Realizar actividades de apoyo técnico y complementario que contribu5ran al desarropo de los planes y programas y el logro de los objetivos de la dependencia</t>
  </si>
  <si>
    <t>Dependencia / Alcaldía Local:  Antonio Nariño</t>
  </si>
  <si>
    <t>Canalizar cableado eléctrico</t>
  </si>
  <si>
    <t>Ajustes y acondicionamiento físico de las áreas, oficinas y pasillos para mejorar el tránsito, y ajustes de puestos de trabajo como escritorios, computadores, archivadores, entre otros, para  el personal con discapacidad visua</t>
  </si>
  <si>
    <t xml:space="preserve">Realizar ajustes y acondicionamiento físico de:  Ascensores, rampas de accesibilidad, baños y zonas de tránsito, oficinas, pasillos, demás zonas comunes para garantizar el acceso de personas con discapacidad y facilitar el desplazamiento en las diferentes áreas.
</t>
  </si>
  <si>
    <t>Dar cumplimiento al plan de capacitación en riesgo eléctrico
Desarrollar procedimientos claros para que los empleados reporten cualquier instalación eléctrica defectuosa o sospechosa en el entorno urbano.
Fomentar la cultura de autocuidado y reporte de condiciones y actos inseguros
Instalar señalización de peligro por contacto eléctrico</t>
  </si>
  <si>
    <t xml:space="preserve">Realizar ajustes y acondicionamiento físico de:  Ascensores, rampas de accesibilidad, baños y zonas de tránsito, oficinas, pasillos, demás zonas comunes para garantizar el acceso de personas con discapacidad y facilitar el desplazamiento en las diferentes áreas.
Cableado eléctrico fijado a la pared, con protectores 
Señalización de emergencias </t>
  </si>
  <si>
    <t>Mantener las áreas de circulación libre de obstáculos y elementos que puedan reducir libre circulación
Realizar capacitación en identificación de actos y condiciones Inseguras.
Realizar inspecciones de manera periódica a las instalaciones.
Capacitación en autocuidado
Realizar capacitación en interacción y comunicación con personas con discapacidad intelectual
División de tareas en procesos más cortos para fácil ejecución
Capacitación/ entrenamiento previo para uso de elementos, equipos y materiales asignados a su trabajo</t>
  </si>
  <si>
    <t>1. Socializar al personal el plan de emergencias de la sede.
2. Capacitar al personal acerca de como actuar en caso de emergencia
3. Realizar simulacros de evacuación por fenómenos naturales
Diseño del plan de preparación y respuesta ante emergencia: Evaluación del riesgo, planificación de emergencias y formación de la brigada de emergencia y los trabajadores. 
Definir recomendaciones espaciales para los protocolos de actualización para personal con discapacidad</t>
  </si>
  <si>
    <t>Continuar cumpliendo con los protocolos de limpieza y desinfección de las instalaciones y cuidado personal. 
Dar continuidad al plan de capacitación, que incluya prácticas de higiene personal rigurosas, como el lavado frecuente de manos y la correcta desinfección de equipos utilizados.
Recomendar vacunación para enfermedades transmisibles.
Activar procedimientos de emergencia en caso de brotes o epidemias en áreas de trabajo</t>
  </si>
  <si>
    <t>Evaluación periódica,  análisis de resultado y plan de acción de la aplicación de la batería de riesgos psicosocial
Establecer programas de apoyo psicológico y consejería para los trabajadores que lo necesiten.
Continuar implementación del COCOLAB
Facilitar el acceso a servicios de salud mental, incluyendo líneas de ayuda y apoyo profesional.
Implementar programas de bienestar que incluyan actividades físicas, asesoramiento psicológico y gestión del estrés.
 Funcionamiento del COCOLAB: recibir, gestionar y resolver las quejas o denuncias relacionadas con el acoso laboral y promover el respeto mutuo en el ambiente de trabajo</t>
  </si>
  <si>
    <t>Mantener las áreas de circulación libre de obstáculos y elementos que puedan reducir libre circulación
Capacitación en autocuidado
Realizar capacitación en identificación de actos y condiciones Inseguras
Realizar inspecciones de manera periódica a las instalaciones
Realizar inclusión de capacitaciones en lenguaje de señas</t>
  </si>
  <si>
    <t>Nombre profesional SST del Nivel Central / Referente SST Alcaldía Local: Jose Giovanni Cordero G.</t>
  </si>
  <si>
    <t xml:space="preserve">Nivel asesor Jefe de oficina
• Administración
• Economía
• Contaduría Pública
• Ciencias Políticas
• Relaciones Internacionales
• Ingeniería Industrial y Afines
• Requisito de estudios en posgrado y/o requerimientos adicionales
</t>
  </si>
  <si>
    <t xml:space="preserve">Nivel asesor Jefe de oficina </t>
  </si>
  <si>
    <t xml:space="preserve"> Coordinar Planes y Proyectos: Formular, seguir y evaluar planes y proyectos para alcanzar objetivos institucionales.
• Asesorar a la Alta Dirección: Apoyar en la formulación y evaluación de políticas públicas.
• Coordinar con Entidades: Asegurar la ejecución coherente de políticas y proyectos.
• Articular Estrategias: Alinear planes y proyectos con el Plan Distrital de Desarrollo.
• Asesorar en Inversión: Guiar la formulación y evaluación de proyectos de inversión.
• Gestionar Presupuesto: Preparar y presentar el presupuesto de inversión y modificaciones.
• Implementar Sistema de Gestión: Mantener el Sistema de Gestión Institucional.
• Definir Objetivos y Estrategias: Establecer objetivos e indicadores para cumplir metas.
</t>
  </si>
  <si>
    <t xml:space="preserve">Nivel asesor 
• Administración
• Economía
• Derecho y afines
• Contaduría Pública
• Ciencias Políticas
• Relaciones Internacionales
• Sociología 
• Trabajo Social 
• Antropología
• Artes liberales  
• Ingeniería Industrial y Afines
• Requisito de estudios en posgrado y/o requerimientos adicionales
</t>
  </si>
  <si>
    <t>Nivel asesor polìticas  pùblicas</t>
  </si>
  <si>
    <t xml:space="preserve">•  Asesorar en Políticas Públicas: Orientar en la toma de decisiones y formulación de políticas públicas alineadas con la misión institucional y el Plan de Desarrollo Distrital.
•  Gestión Participativa: Promover la participación de entidades y dependencias en la formulación, ejecución y evaluación de políticas y proyectos.
•  Emitir Conceptos y Consultas: Resolver consultas y emitir conceptos sobre asuntos asignados por el Secretario de Gobierno.
•  Proponer Lineamientos: Sugerir directrices para alcanzar objetivos y programas institucionales conforme al Plan de Desarrollo Distrital.
•  Responder a Solicitudes: Estructurar respuestas a derechos de petición y solicitudes de Órganos de Control según los lineamientos institucionales.
•  Seguimiento Legislativo: Supervisar procesos legislativos relacionados con la gestión de la Secretaría.
•  Otras Funciones: Ejecutar funciones adicionales asignadas por la autoridad competente, según el nivel y propósito del empleo
</t>
  </si>
  <si>
    <t>Nivel asesor policiva</t>
  </si>
  <si>
    <t xml:space="preserve">• Asesorar en Políticas Públicas: Orientar en la formulación y evaluación de políticas para cumplir la misión institucional y el Plan de Desarrollo Distrital.
• Gestionar Participación: Facilitar la participación de entidades y dependencias en políticas, programas y proyectos.
• Emitir Conceptos: Resolver consultas y emitir conceptos sobre asuntos del Secretario de Gobierno.
• Proponer Lineamientos: Sugerir directrices para lograr objetivos y programas institucionales.
• Responder Solicitudes: Elaborar respuestas a derechos de petición y solicitudes de Órganos de Control.
• Seguimiento Legislativo: Supervisar procesos legislativos relevantes para la Secretaría.
• Otras Funciones: Realizar tareas adicionales asignadas por la autoridad competente.
</t>
  </si>
  <si>
    <t xml:space="preserve">
Generar y desarrollar políticas, Herramientas y estrategias para la intervención del ejercicio policivo frente a las temáticas de atención prioritaria definidas por la Secretaria de Gobierno Distrital, de conformidad con los lineamientos y orientaciones distritales y el marco normativo vigente.
</t>
  </si>
  <si>
    <t xml:space="preserve">Profesional Especializado Código 222 Grado 30   
• Administración; Economía
• Derecho y Afines; Ciencia Política
• Relaciones Internacionales
• Sociología, Trabajo Social y Afines
• Antropología,
• Artes Liberales
• Filosofía
• Teología y Afines
• Comunicación Social
• Periodismo y Afines
• Ingeniera Industrial y Afines
• Educación.
</t>
  </si>
  <si>
    <t>Especialista administrativo</t>
  </si>
  <si>
    <t xml:space="preserve">• Evaluar políticas públicas.
• Realizar estudios técnicos.
• Participar en comisiones y reuniones.Formular y seguir planes.
• Monitorear debates políticos.
• Gestionar relaciones con corporaciones públicas.
• Supervisar compromisos.
• Revisar anteproyectos.
• Redactar documentos.
• Revisar documentos.
• Realizar otras funciones asignadas
• Seguir la gestión de dependencias.
• Diseñar y seguir modelo de gestión local.
• Proponer y seguir acciones para metas.
• Formular modelos de organización local.
• Redactar documentos para la firma del jefe.
</t>
  </si>
  <si>
    <t xml:space="preserve">
Profesional Especializado Código 222 Grado 30
• Derecho y Afines
</t>
  </si>
  <si>
    <t>Especialista en derecho y afines (Despacho)</t>
  </si>
  <si>
    <t xml:space="preserve">•  Gestión y Seguimiento Judicial •  Revisar y proyectar documentos y actos administrativos para la firma del Despacho.
• Organizar y seguir procesos judiciales.
• Mantener registro actualizado de actuaciones y decisiones.
• Hacer seguimiento administrativo del ejercicio policial.
• Sustanciar actos de policía y recursos de apelación.
• Evaluar y elaborar informes de gestión.
• Defender judicialmente a la entidad.
• Prevenir daños antijurídicos y analizar demandas.
•  Documentación y Administración
• Redactar, revisar y proyectar documentos y conceptos.
• Garantizar la reserva y administración de documentos.
• Realizar trámites conforme a normativas vigentes.
• Actualizar la base de datos judicial.
•  Gestión y Mejora Institucional
• Proponer y aplicar mejoras para la gestión.
• Desarrollar mecanismos para actuaciones administrativas y policiales.
• Implementar políticas y directrices de intervención.
•  Relaciones y Coordinación
• Acompañar en temas relacionados con la población étnica.
• Orientar técnicamente en actuaciones policiales.
• Participar en comisiones y reuniones.
• Elaborar estrategias para el cobro de sanciones.
•  Supervisión y Orientación Disciplinaria
• Supervisar procesos disciplinarios en primera instancia.
• Orientar a abogados comisionados en la actuación disciplinaria.
• Revisar el recaudo probatorio de los abogados comisionados.
•  Otras Funciones
• Estudiar y resolver asuntos encomendados por el jefe.
• Proyectar y revisar documentos para la firma del jefe.
• Realizar otras funciones asignadas.
</t>
  </si>
  <si>
    <t xml:space="preserve">Profesional Especializado Código 222 Grado 24
• Administración
• Economía
• Derecho y Afines
• Ciencia Políticas
• Relaciones Internacionales
• Sociología 
• Trabajo Social y Afines
• Psicología
</t>
  </si>
  <si>
    <t>Especialista en proyectos</t>
  </si>
  <si>
    <t xml:space="preserve">•  Orientar y seguir la gestión de la Subsecretaría para la Gobernabilidad y Derechos.
•  Asistir técnicamente en la planificación y evaluación de planes y proyectos.
•  Proponer e implementar herramientas para optimizar procesos.
•  Liderar el diseño e implementación de políticas y programas de gobernabilidad.
•  Proyectar y revisar documentos, conceptos e informes.
•  Participar en reuniones y comités oficiales.
•  Contribuir al diseño e implementación del Sistema Integrado de Gestión.
•  Realizar otras funciones asignadas.
</t>
  </si>
  <si>
    <t xml:space="preserve">Profesional Especializado Código 222 Grado 24
• Administración
• Economía
• Contaduría Pública
• Derecho y Afines
• Arquitectura y Afines
• Ingeniería Industrial y Afines
• Ingeniería de Sistemas
• Telemática y Afines
• Ingeniería Civil y Afines.
</t>
  </si>
  <si>
    <t>Especialista en auditoria</t>
  </si>
  <si>
    <t xml:space="preserve">•  Liderar y ejecutar auditorías del Sistema de Control Interno.
•  Proponer y consolidar actividades para el programa anual de auditoría.
•  Planear, ejecutar y seguir auditorías internas y proyectos.
•  Hacer seguimiento a los planes de mejoramiento de las dependencias.
•  Elaborar informes y actividades de la Oficina de Control Interno.
•  Evaluar eficacia, eficiencia y economía de los procesos, y hacer recomendaciones.
•  Comunicar los resultados de las auditorías.
•  Proyectar escritos para fomentar la cultura del autocontrol.
•  Proyectar y revisar documentos para la firma del jefe.
•  Realizar otras funciones asignadas.
</t>
  </si>
  <si>
    <t>Especialista en gestiòn administrativa</t>
  </si>
  <si>
    <t xml:space="preserve">• Gestión Administrativa y Financiera
• Liderar la gestión administrativa y financiera en la Alcaldía Local.
• Desarrollar procesos para cumplir metas administrativas y financieras.
• Orientar la gestión contable, financiera y de contratación del Fondo de Desarrollo Local.
• Implementar mecanismos para planes y programas de gobernabilidad y derechos.
• Realizar seguimiento a planes y proyectos de desarrollo local.
• Crear estudios, normas e instrumentos para cumplir objetivos de la dependencia.
• Proponer estrategias para programas y proyectos de la Subsecretaría.
• Contribuir en el diseño e implementación de políticas y planes.
• Colaborar con dependencias en estudios y desarrollo de actividades.
• Evaluar consultas y solicitudes a la dependencia.
• Revisar iniciativas y sugerencias de la comunidad sobre planeación y desarrollo.
• Elaborar soportes técnicos para procesos de contratación y convenios.
• Proyectar y revisar documentos para la firma del Alcalde Local.
</t>
  </si>
  <si>
    <t xml:space="preserve">Profesional Especializado Código 222 Grado 24
• Administración
• Economía
• Contaduría Pública
• Derecho
• Ingeniería Industrial y Afines
</t>
  </si>
  <si>
    <t>Especialista en planeaciòn</t>
  </si>
  <si>
    <t xml:space="preserve">•  Generar mecanismos de coordinación, articulación, seguimiento y evaluación para mejorar la gestión en planeación, inversión y desarrollo local.
•  Desarrollar parámetros de evaluación para la gestión de los alcaldes locales en materia de planeación, inversión y desarrollo local, incluyendo alertas tempranas y sugerencias.
•  Diseñar lineamientos y estrategias para fortalecer la gestión local en inversión y desarrollo local.
•  Participar en el diseño de indicadores para medir la gestión en inversión, desarrollo local, formulación, contratación y avance de proyectos de inversión de los Fondos de Desarrollo Local.
•  Organizar acciones interinstitucionales para que los sectores presten asesoría y asistencia técnica a las Alcaldías Locales y Fondos de Desarrollo Local.
•  Participar en la elaboración de lineamientos para la formulación, seguimiento y evaluación de los planes de desarrollo local.
•  Desarrollar metodologías y acciones para asistencia técnica, seguimiento a la inversión local y fortalecimiento en la aplicación de normas en las etapas contractuales.
•  Participar en el diseño de planes de gestión y planes de acción para las Alcaldías Locales y la dependencia.
•  Diseñar las bases para las líneas de inversión de recursos locales para proponerlas en las instancias de decisión presupuestal distrital.
</t>
  </si>
  <si>
    <t xml:space="preserve">Profesional Especializado Código 222 Grado 24 
• Administración; Economía
• Derecho y Afines; Ciencia Política
• Relaciones Internacionales
• Sociología, Trabajo Social y Afines
• Antropología,
• Artes Liberales
• Filosofía
• Teología y Afines
• Comunicación Social
• Periodismo y Afines
• Ingeniera Industrial y Afines
• Educación.
</t>
  </si>
  <si>
    <t>Especialista en recursos humanos</t>
  </si>
  <si>
    <t xml:space="preserve">•  Implementar directrices para promover y difundir los Derechos Humanos y Derecho Internacional Humanitario, siguiendo la normativa vigente.
•  Formular y hacer seguimiento a políticas de Derechos Humanos y Derecho Internacional Humanitario.
•  Orientar a los ciudadanos sobre la protección de sus derechos conforme a la ley.
•  Participar en mesas técnicas sobre Derechos Humanos y Derecho Internacional Humanitario.
•  Brindar apoyo técnico a órganos consultivos para diseñar e implementar políticas en estos temas.
•  Revisar estudios y realizar seguimiento a casos de vulneración de Derechos Humanos.
•  Implementar planes de prevención y fortalecer la cultura de respeto a los Derechos Humanos.
•  Hacer seguimiento a quejas y denuncias por vulneraciones a Derechos Humanos.
•  Proyectar y revisar documentos para el jefe inmediato, asegurando cumplimiento normativo.
•  Desempeñar otras funciones asignadas por la autoridad competente.
</t>
  </si>
  <si>
    <t xml:space="preserve">Profesional Especializado Código 222 Grado 24
• Administración
• Economía
• Contaduría Publica
• Ingeniería Industrial y Afines
</t>
  </si>
  <si>
    <t>Especialista en liquidaciòn de nomina</t>
  </si>
  <si>
    <t xml:space="preserve">•  Liquidación de Nómina: Procesar salarios y prestaciones.
•  Supervisión: Controlar solicitudes y presupuesto.
•  Aprobación: Validar pagos y aportes.
•  Verificación: Revisar cesantías e indemnizaciones.
•  Documentos: Redactar y revisar documentos legales.
•  Otras Tareas: Cumplir funciones adicionales asignadas.
</t>
  </si>
  <si>
    <t xml:space="preserve">Profesional Especializado Código 222 Grado 24
• Administración
• Derecho y afines
• Contaduría Publica
• Ingeniería Industrial y Afines
• Sociología
• Psicología  
</t>
  </si>
  <si>
    <t>Especialista SST</t>
  </si>
  <si>
    <t xml:space="preserve">• •  Gestión Integral: Mejorar calidad de vida laboral sst
• •  Identificación de Necesidades: Detectar necesidades de capacitación y bienestar.
• •  Desarrollo de Programas: Crear y evaluar planes de capacitación y bienestar.
• •  Supervisión de Elecciones: Controlar elecciones de representantes.
• •  Lineamientos Contractuales: Definir criterios técnicos para contratos.
• •  Ausentismo: Analizar y mejorar causas del ausentismo.
• •  Preparación para Jubilación: Gestionar retiro de pre-pensionados.
• •  Documentos: Redactar y revisar documentos.
• •  Otras Funciones: Realizar tareas adicionales según autoridad.
</t>
  </si>
  <si>
    <t>Especialista en gesttiòn financiera</t>
  </si>
  <si>
    <t xml:space="preserve">
•  Gestión Administrativa y Financiera: Liderar procesos de planificación y gestión para cumplir objetivos locales.
•  Gestión de Recursos: Orientar asuntos contables, financieros y de contratación del Fondo de Desarrollo Local.
•  Seguimiento a Proyectos: Monitorear planes y proyectos locales según el Plan Distrital.
•  Evaluación Comunitaria: Revisar y evaluar sugerencias comunitarias sobre desarrollo local.
•  Banco de Proyectos: Supervisar administración y operación del banco de proyectos locales.
•  Documentos del Alcalde: Redactar y revisar documentos para el Alcalde Local.
•  Otras Funciones: Realizar otras tareas según autoridad competente.
</t>
  </si>
  <si>
    <t xml:space="preserve">Profesional Especializado Código 222 Grado 24
• Administración
• Contaduría Publica
• Ingeniería Industrial y Afines
</t>
  </si>
  <si>
    <t>Especialista en presupuesto</t>
  </si>
  <si>
    <t xml:space="preserve">
•  Elaboración de Presupuesto: Liderar la elaboración del presupuesto de la Secretaría de Gobierno.
•  Verificación Presupuestal: Asegurar la correcta expedición de documentos presupuestales.
•  Plan Anual de Caja: Supervisar la elaboración y presentación del plan anual de caja.
•  Reservas Presupuestales: Supervisar la constitución de reservas presupuestales.
•  Traslados Presupuestales: Revisar proyectos de traslados presupuestales.
•  Reembolsos: Verificar que los reembolsos de caja menor sean correctos.
•  Cierre Fiscal: Supervisar el cierre de la vigencia fiscal conforme a la normativa.
•  Documentos del Jefe: Redactar y revisar documentos para el jefe inmediato.
•  Revisión de Documentos: Revisar documentos según lineamientos distritales.
•  Otras Funciones: Realizar otras tareas según autoridad competente
</t>
  </si>
  <si>
    <t xml:space="preserve">Profesional Especializado Código 222 Grado 24
• Ingenieria de Sistemas
• Telematica y Afines
• Ingenieria Electronica
• Telecomunicaciones y Afines
</t>
  </si>
  <si>
    <t xml:space="preserve">• Políticas TIC: Implementar políticas y directrices de tecnologías de la información y comunicación (TIC).
• Proyectos del Plan Estratégico: Ejecutar proyectos de sistemas de información según el Plan Estratégico.
• Procedimientos de Respaldo: Establecer y actualizar procedimientos para la continuidad de sistemas.
• Mantenimiento de Sistemas: Planificar el mantenimiento de sistemas de información.
• Gestión de Proyectos: Administrar proyectos del plan anual de gestión.
• Necesidades y Soluciones TIC: Consolidar necesidades de sistemas y proponer soluciones.
• Documentos del Jefe: Redactar y revisar documentos para el jefe inmediato.
• Revisión de Documentos: Revisar documentos según lineamientos distritales.
• Otras Funciones: Realizar otras tareas según autoridad competente.
</t>
  </si>
  <si>
    <t>Inspector de Policía Urbano Categoría Especial y 1*. Categoría Denominación del empleo Código 233</t>
  </si>
  <si>
    <t>Inspector de Policía Urbano Categoría Especial y 1*</t>
  </si>
  <si>
    <t xml:space="preserve">•  Promoción de Convivencia: Ejecutar políticas distritales para la convivencia pacífica y gestión policiva.
•  Cumplimiento de Derecho de Policía: Aplicar el derecho de policía según lineamientos distritales.
•  Conciliación de Conflictos: Realizar conciliaciones para resolver conflictos de convivencia.
•  Conocimiento y Acción: Conocer y abordar comportamientos que afectan la convivencia.
•  Restitución de Tierras: Ejecutar órdenes de restitución de tierras comunales conforme a la normativa.
•  Atención a Requerimientos: Atender solicitudes como autoridad de policía de acuerdo con las normativas.
•  Promoción de Convivencia Ciudadana: Fomentar la convivencia ciudadana con eficacia y celerida
</t>
  </si>
  <si>
    <t>Profesional Especializado Código 222 Grado 19 Administracion; Economia; Contaduria Publica; Ingenieria Industrial y Afine</t>
  </si>
  <si>
    <t>Profesional en Planeacion</t>
  </si>
  <si>
    <t xml:space="preserve">• Actualización de Documentos: Liderar la actualización de documentos del sector gobierno según el nuevo modelo de planificación Planeación
• Formulación y Seguimiento: Desarrollar y seguir el marco y plan estratégico del sector gobierno.
• Informes de Metas: Consolidar y presentar informes sobre el cumplimiento de metas sectoriales.
• Articulación entre Entidades: Mejorar la coordinación entre entidades del sector.
• Recomendaciones Estratégicas: Sugerir acciones para alcanzar objetivos del plan estratégico sectorial.
• Documentos del Jefe: Redactar y revisar documentos para el jefe inmediato.
• Otras Funciones: Realizar otras tareas según autoridad competente.
</t>
  </si>
  <si>
    <t xml:space="preserve">Profesional Especializado Código 222 Grado 19
• Administración
• Ingeniería Agrícola
• Forestal y Afines
• Biología
• Microbiología y Afines
• Agronomía
• Medicina Veterinaria
• Zootecnia
</t>
  </si>
  <si>
    <t>Profesional Ambiental/administrativo</t>
  </si>
  <si>
    <t xml:space="preserve">
• •  Recopilación de Información: Analizar datos sobre el ambiente y la producción agropecuaria de la localidad.
• •  Diseño de Programas: Crear estrategias de desarrollo ajustadas a las necesidades de pequeños productores.
• •  Asistencia Técnica: Brindar apoyo técnico en procesos de producción agropecuaria.
• •  Seguimiento de Proyectos: Monitorear la ejecución de programas y proyectos agropecuarios.
• •  Documentos del Jefe: Redactar y revisar documentos para el jefe inmediato.
• •  Otras Funciones: Realizar otras tareas según autoridad competente.
</t>
  </si>
  <si>
    <t xml:space="preserve">Profesional Especializado Código 222 Grado 19
• Administración; Economía
• Derecho y Afines; Ciencia Política
• Relaciones Internacionales
• Sociología, Trabajo Social y Afines
• Antropología,
• Artes Liberales
• Filosofía
• Teología y Afines
• Comunicación Social
• Periodismo y Afines
• Ingeniera Industrial y Afines
• Educación.
</t>
  </si>
  <si>
    <t xml:space="preserve">• Implementación de Políticas: Aplicar políticas para el desarrollo local según lineamientos institucionales.
• Ejecución de Proyectos: Implementar programas y proyectos de desarrollo local.
• Coordinación de Proyectos: Articular programas y proyectos con los Planes de Desarrollo Local.
• Propuesta de Nuevos Programas: Proponer programas con entidades locales, distritales, nacionales o internacionales.
• Seguimiento a Planes: Monitorear el cumplimiento y mejorar planes en la Alcaldía Local.
• Calidad de Productos: Supervisar sistemas para asegurar la calidad de productos.
• Documentos del Jefe: Redactar y revisar documentos para el jefe inmediato.
• Revisión de Documentos: Revisar documentos según lineamientos y normativas.
• Otras Funciones: Realizar otras tareas según autoridad competente.
</t>
  </si>
  <si>
    <t xml:space="preserve">Profesional Especializado Código 222 Grado 19
• Derecho y Afines; 
</t>
  </si>
  <si>
    <t>Profesional Juridico/policia</t>
  </si>
  <si>
    <t xml:space="preserve">
•  Seguimiento a Programas: Monitorear programas de policía para prevenir comportamientos contrarios a la convivencia.
•  Ejecución de Trámites: Hacer seguimiento a procesos de las autoridades de policía según normativa.
•  Acompañamiento en Aplicación de Ordenes: Asistir en la materialización de órdenes de policía por infracciones.
•  Documentos del Jefe: Redactar y revisar documentos para el jefe inmediato.
•  Otras Funciones: Realizar otras tareas según autoridad competente.
</t>
  </si>
  <si>
    <t>Profesional Juridico/laboral</t>
  </si>
  <si>
    <t xml:space="preserve">
•  Orientación Jurídica: Asesorar en temas laborales y de gestión del talento humano conforme a la normativa.
•  Revisión de Actos Administrativos: Elaborar o revisar actos administrativos sobre asuntos laborales.
•  Modificación Estructural: Liderar estudios y proyectos para modificar la estructura y planta de personal.
•  Actualización de Manuales: Actualizar el Manual Específico de Funciones y Competencias Laborales.
•  Respuestas a Solicitudes: Elaborar respuestas a solicitudes y derechos de petición.
•  Concepto Jurídico: Emitir conceptos jurídicos relacionados con las funciones de la Dirección.
•  Documentos del Jefe: Redactar y revisar documentos para el jefe inmediato.
•  Otras Funciones: Realizar otras tareas según autoridad competente.
</t>
  </si>
  <si>
    <t>Profesional Espacios pueblo indigenas</t>
  </si>
  <si>
    <t xml:space="preserve">Liderar Procedimientos: Desarrollar y revisar procedimientos para espacios de atención diferenciada a pueblos indígenas.
•  Formular Proyectos: Crear planes, programas y proyectos para la atención diferenciada según el Plan Estratégico Institucional.
•  Orientaciones Jurídicas y Psicosociales: Definir lineamientos para el equipo interdisciplinario en espacios de atención diferenciada.
•  Promoción Cultural: Fomentar la identidad cultural y visibilidad de los pueblos indígenas mediante eventos y actividades.
•  Acompañamiento Comunitario: Apoyar procesos comunitarios y organizacionales de pueblos indígenas.
•  Articulación Interinstitucional: Coordinar estrategias de atención diferenciada a nivel local y distrital.
•  Monitoreo de Políticas: Supervisar el avance de políticas, planes y proyectos en los espacios de atención diferenciada
</t>
  </si>
  <si>
    <t>Profesional Cultura/Poblaciòn indigena</t>
  </si>
  <si>
    <t xml:space="preserve">•  Orientar el Ciclo de Políticas: Guiar la preparación, formulación, implementación, seguimiento y evaluación de políticas públicas para promover y garantizar los derechos culturales y colectivos de las comunidades indígenas y Rrom en Bogotá.
•  Seguimiento y Verificación: Monitorear la ejecución de las políticas públicas para estas comunidades, asegurando la mejora continua y facilitando la toma de decisiones.
•  Diseñar Estrategias: Crear e implementar lineamientos y acciones para ejecutar eficazmente las políticas públicas dirigidas a los pueblos indígenas y Rrom.
•  Revisión de Documentos: Proyectar o revisar documentos técnicos, conceptos e informes relacionados con las fases del ciclo de políticas públicas para estas comunidades
</t>
  </si>
  <si>
    <t xml:space="preserve">Profesional Comunidades negras </t>
  </si>
  <si>
    <t xml:space="preserve">
• Desarrollo y Revisión: Liderar el desarrollo y revisión de procedimientos en los espacios de atención diferenciada para estas comunidades.
• Formulación de Programas: Formular planes y proyectos de atención diferenciada, alineados con el Plan Estratégico Institucional.
• Lineamientos Interdisciplinarios: Establecer lineamientos para el equipo profesional que brinda orientación jurídica y psicosocial a las comunidades.
• Promoción Cultural: Gestionar acciones para promover la identidad cultural y los aportes de las comunidades a través de eventos y actividades culturales.
</t>
  </si>
  <si>
    <t>Profesional Derechos culturales</t>
  </si>
  <si>
    <t xml:space="preserve">
•  Desarrollo de Políticas: Orientar las actividades en las fases de preparación, formulación, implementación, seguimiento y evaluación de políticas públicas para estas comunidades, siguiendo los lineamientos institucionales.
•  Seguimiento y Verificación: Realizar seguimiento y verificar la información generada durante la ejecución de políticas, contribuyendo a la mejora continua y facilitando la toma de decisiones.
•  Diseño e Implementación: Diseñar e implementar estrategias y acciones para ejecutar las políticas públicas, alineadas con los objetivos de la entidad y los procedimientos establecidos.
•  Revisión de Documentos: Proyectar o revisar documentos técnicos, conceptos e informes sobre las políticas públicas dirigidas a estas comunidades, asegurando conformidad con los lineamientos institucionales.
</t>
  </si>
  <si>
    <t xml:space="preserve">Profesional Universitario Código: 219 Grado: 18
• Administracion; Derecho y Afines; Psicologia; Ingenieria Industrial y Afines.
</t>
  </si>
  <si>
    <t>Profesional sst</t>
  </si>
  <si>
    <t xml:space="preserve">• Planear y Evaluar: Diseñar y evaluar planes y programas para el desarrollo organizacional de los servidores públicos.
• Metodología de Identificación: Formular métodos para identificar necesidades de capacitación, bienestar, salud, seguridad laboral y seguridad social.
• Formulación y Mejora: Crear, evaluar y gestionar la mejora de planes relacionados con capacitación, bienestar y sistemas de gestión.
• Proceso de Elección: Proponer métodos para el desarrollo de procesos de elección de servidores en cuerpos colegiados, según la normativa.
• Documentación Contractual: Elaborar documentos técnicos para procesos contractuales relacionados con capacitación y bienestar.
• Documentos Legales: Redactar documentos que el jefe inmediato debe firmar, asegurando el cumplimiento de lineamientos legales.
• Otras Funciones: Cumplir con otras tareas asignadas por la autoridad competente.
</t>
  </si>
  <si>
    <t>Profesional Periodismo/comunicaciòn</t>
  </si>
  <si>
    <t>Profesional Abogado/espacio publico/obras</t>
  </si>
  <si>
    <t xml:space="preserve">•  Orientación y Análisis: Analizar información y proporcionar orientación al Alcalde Local sobre normas relacionadas con comercio y espacio público.
•  Trámite Procesal: Dar impulso a las actuaciones administrativas del Alcalde Local en temas de comercio, espacio público y propiedad horizontal.
•  Asesoría y Trámite: Asesorar y tramitar actuaciones administrativas relacionadas con comercio y espacio público.
•  Redacción de Actos Administrativos: Redactar actos administrativos para revisión y firma del Alcalde Local.
•  Operativos de Control: Realizar operativos de control y vigilancia.
•  Documentación Legal: Elaborar y preparar documentos conforme a los lineamientos legales.
•  Funciones Adicionales: Ejecutar otras funciones asignadas por la autoridad competente.
</t>
  </si>
  <si>
    <t>Profesional Fondo de desarrollo local</t>
  </si>
  <si>
    <t xml:space="preserve">•  Elaborar el Plan: Participar en el desarrollo del Plan de Desarrollo local.
•  Formular Proyectos: Desarrollar proyectos de inversión y funcionamiento.
•  Actualizar Proyectos: Mantener el banco de proyectos actualizado.
•  Controlar Ejecución: Monitorear la ejecución de proyectos y planes.
•  Consolidar Datos: Preparar información para organismos de control.
•  Asesorar Técnicamente: Orientar en la actualización de documentos.
•  Apoyar Equipos: Guiar en metodologías de planificación y gestión.
•  Preparar Documentos: Elaborar documentos para la firma del jefe inmediato.
</t>
  </si>
  <si>
    <t>Profesional juridico/abogado/Despacho/ comisorio</t>
  </si>
  <si>
    <t>• Supervisar y controlar procesos y actuaciones judiciales o administrativas para proteger los intereses de la entidad.
• Representar judicial y extrajudicialmente a la entidad en los procesos y actuaciones en su contra.
• Proponer acciones para prevenir daños antijurídicos. actuación disciplinaria.
• •  Gestión de Procesos: Conducir procesos disciplinarios en la etapa de instrucción, incluyendo la redacción de autos y providencias.
• •  Pruebas y Solicitudes: Llevar a cabo pruebas necesarias y tramitar solicitudes relacionadas con actuaciones disciplinarias.
• •  Atención a Órganos de Control: Brindar información a los órganos de control durante sus visitas.
• •  Custodia de Expedientes: Asegurar la integridad y reserva de los expedientes disciplinarios.
• •  Documentación para el Jefe: Redactar documentos para la firma del jefe, garantizando el cumplimiento de los lineamientos legales.
• •  Funciones Adicionales: Cumplir otras tareas asignadas por la autoridad competente.
• Actualizar el sistema de información de procesos judiciales.
• Redactar conceptos y documentos para revisión del jefe inmediato, siguiendo los lineamientos legales.
• Elaborar actos administrativos para resolver recursos de apelación en evaluaciones de desempeño y asuntos disciplinarios.
• Realizar otras funciones asignadas por la autoridad competente. 
• SIPROJ
Cobro se sanciones economicas, derivadas del ejecicio policivo. Despacho. Obras</t>
  </si>
  <si>
    <t>Profesional juridico/laboral</t>
  </si>
  <si>
    <t xml:space="preserve">
• Gestionar asuntos jurídicos laborales, administrativos y contractuales.
• Elaborar documentos para procesos contractuales relacionados con capacitación y bienestar. icencias, permisos
• Verificar movimientos y reubicaciones del personal.
• Redactar actos administrativos sobre asuntos laborales.
• Responder solicitudes y derechos de petición.
• Participar en estudios y proyectos para modificar la estructura de personal.
• Actualizar el Manual de Funciones y Competencias Laborales.
</t>
  </si>
  <si>
    <t xml:space="preserve">Profesional Universitario Código: 219 Grado: 18
• Contaduria pùlica 
</t>
  </si>
  <si>
    <t>Profesional Almacen</t>
  </si>
  <si>
    <t xml:space="preserve">
•  Gestionar la recepción, organización, custodia y suministro de bienes y elementos de consumo.
•  Mantener registros contables de bienes de consumo y devolutivos.
•  Dar de baja bienes inservibles o obsoletos.
•  Elaborar y conciliar inventarios físicos con registros contables.
•  Comunicar lineamientos para la administración de bienes a las Alcaldías Locales.
•  Orientar técnicamente a los Almacenistas de los Fondos de Desarrollo Local.
•  Unificar criterios con los Fondos de Desarrollo Local sobre normativa y procedimientos de almacenes.
</t>
  </si>
  <si>
    <t xml:space="preserve">Profesional Universitario Código: 219 Grado: 18
• Administraciòn, economìa, contaduria pùlica </t>
  </si>
  <si>
    <t xml:space="preserve">
• Elaborar registros contables y estados financieros según normas de la Contaduría General de la Nación y directrices de la Secretaría de Hacienda.
• Mantener actualizado el programa contable para generar información precisa. Nomina
• Conciliar cuentas de enlace y recíprocas para asegurar la igualdad de saldos.
• Revisar la gestión y cierre de cajas menores según la normativa vigente.
• Transmitir lineamientos contables a las Alcaldías Locales.
• Orientar y acompañar a los contadores de los Fondos de Desarrollo Local en procedimientos contables y tributarios.
• Unificar criterios contables con los contadores de los Fondos de Desarrollo Local.
• Redactar y revisar documentos conforme a los lineamientos y normativas vigentes
Revisar los soportes de cuentas de cobro para tramitar pagos a proveedores.
Revisar órdenes de pago para servicios, sentencias judiciales, rifas, servicios públicos, viáticos, ARL y cajas menores.
Elaborar el Reporte General de Planilla para el pago de compromisos mediante firma digital.
Asegurar el pago de obligaciones relacionadas con servicios, proveedores, sentencias, rifas, servicios públicos, viáticos, ARL y cajas menores.
Redactar documentos para la firma del jefe inmediato, cumpliendo con los lineamientos legales.
Revisar documentos asignados conforme a lineamientos y normativas vigentes.
Realizar otras funciones asignadas por la autoridad competente.</t>
  </si>
  <si>
    <t xml:space="preserve">Profesional Universitario Código 219 Grado 12
• Administración
• Economía
• Derecho y Afines
• Ciencia Políticas
• Relaciones Internacionales
• Sociología 
• Trabajo Social y Afines
• Psicología
</t>
  </si>
  <si>
    <t>Profesional Bienestar laboral</t>
  </si>
  <si>
    <t xml:space="preserve">
• Desarrollar y gestionar planes de capacitación, bienestar y seguridad social para servidores públicos.
• Apoyar en la identificación de necesidades en estas áreas.
• Implementar y coordinar actividades para cumplir con los planes establecidos.
• Participar en la metodología para la elección de servidores en cuerpos colegiados.
• Apoyar en la elaboración de anexos técnicos para contratación en estas áreas.
• Clasificar y manejar el archivo de gestión según normativa vigente.
• Redactar documentos para la firma del jefe inmediato, siguiendo lineamientos legales.
• Realizar otras funciones asignadas por la autoridad competente.
</t>
  </si>
  <si>
    <t xml:space="preserve">Profesional Universitario Código 219 Grado 12
• Archivistica
</t>
  </si>
  <si>
    <t>Profesional Archivistica</t>
  </si>
  <si>
    <t xml:space="preserve">
•  Anexar documentos para la elaboración de tablas de valoración y retención documental según normas vigentes.
•  Implementar lineamientos para la conservación de documentos en archivos de gestión y central.
•  Evaluar el cumplimiento de los lineamientos de conservación documental.
•  Elaborar fichas de valoración y actualizar las tablas de retención y valoración documental.
•  Redactar documentos para la firma del jefe inmediato, cumpliendo con lineamientos legales.
•  Realizar otras funciones asignadas por la autoridad competente.
</t>
  </si>
  <si>
    <t xml:space="preserve">Título de formación tecnológica en núcleos básicos de conocimiento en:
• Ingeniería de Sistemas,
• Telemática y Afines
• Ingeniería Electrónica
• Telemática y Afines.
</t>
  </si>
  <si>
    <t xml:space="preserve">Tècnico Soporte de sistemas </t>
  </si>
  <si>
    <t xml:space="preserve">•  Brindar soporte técnico a aplicativos y sistemas de información, incluyendo capacitación, ajustes, y extracción de datos.
•  Participar en la implementación de mecanismos para el funcionamiento eficiente de instalaciones de cómputo.
•  Administrar y actualizar los modelos de datos de las aplicaciones asignadas.
•  Gestionar apoyo técnico para la ejecución de planes y proyectos.
•  Realizar otras funciones asignadas por la autoridad competente
</t>
  </si>
  <si>
    <t xml:space="preserve">
Título de formación tecnológica en núcleos básicos de conocimiento en:
• Ingeniería de Sistemas, 
• Telemática y Afines
• Ingeniería Industrial y Afines
• Bibliotecología
• Otros de Ciencias Sociales y Humanas
• Administración
• Contaduría Pública.
</t>
  </si>
  <si>
    <t>Tècnico administrativo</t>
  </si>
  <si>
    <t xml:space="preserve">• Apoyar los procesos misionales, administrativos y financieros según la normativa vigente.
• Seguir el trámite de quejas, reclamos, derechos de petición y otros documentos radicados.
• Revisar soportes y documentos para las actividades de la dependencia.
• Elaborar cuadros comparativos y estadísticos según lo solicitado.
• Realizar liquidaciones de trámites según procedimientos establecidos.
• Redactar documentos en cumplimiento con la misión de la dependencia.
• Desempeñar otras funciones asignadas por la autoridad competente.
</t>
  </si>
  <si>
    <t xml:space="preserve">
Título de formación tecnológica en núcleos básicos de conocimiento en:
• Ingeniería de Sistemas, 
• Telemática y Afines
</t>
  </si>
  <si>
    <t>Tèncino en Mantenimiento de sistemas</t>
  </si>
  <si>
    <t xml:space="preserve">•  Facilitar soporte técnico a sistemas de información y telecomunicaciones según lineamientos establecidos.
•  Brindar mantenimiento a sistemas de información para asegurar la continuidad tecnológica.
•  Apoyar capacitaciones en el uso de sistemas de información.  Brindar soporte técnico y mantenimiento a sistemas de información y telecomunicaciones, cumpliendo con la normativa vigente.
•  Apoyar eventos que requieran equipos informáticos y de telecomunicaciones en la Alcaldía Local.
•  Apoyar el estudio de necesidades de sistematización de información en los procesos de la Alcaldía Local.
•  Identificar y controlar el mantenimiento correctivo y preventivo para asegurar el funcionamiento eficiente de la infraestructura tecnológica.
•  Desempeñar otras funciones asignadas por la autoridad competente.
•  Estudiar necesidades de sistematización de la información en los procesos institucionales.
•  Identificar y controlar mantenimiento correctivo y preventivo de la infraestructura tecnológica.
•  Realizar otras funciones asignadas por la autoridad competente
</t>
  </si>
  <si>
    <t xml:space="preserve">Título de formación técnica profesional o tecnológica en núcleos básicos de conocimiento en: 
• Contaduría y afines
</t>
  </si>
  <si>
    <t>Tècnico financiero y contable</t>
  </si>
  <si>
    <t xml:space="preserve">•  Apoyar trámites financieros y contables cumpliendo con la normativa vigente.
•  Revisar soportes de comprobantes necesarios para actividades específicas.
•  Elaborar cuadros comparativos y estadísticos según parámetros establecidos.
•  Realizar liquidaciones de trámites de acuerdo con procedimientos establecidos.
•  Redactar documentos para cumplir con la misión de la dependencia.
•  Desempeñar otras funciones asignadas por la autoridad competente.
</t>
  </si>
  <si>
    <t xml:space="preserve">
Título de formación técnica profesional o tecnológica en núcleos básicos de conocimiento en:
• Archivística otros ciencias sociales y Humanas.
</t>
  </si>
  <si>
    <t>Tècnico  de archivo</t>
  </si>
  <si>
    <t xml:space="preserve">•  Participar en la administración del flujo de documentos de la Alcaldía Local, cumpliendo con normas técnicas vigentes.
•  Verificar el cumplimiento de lineamientos técnicos de gestión documental y archivo en la Alcaldía Local.
•  Apoyar el desarrollo y aplicación del Sistema de Gestión Documental según procedimientos establecidos.
•  Orientar a los servidores en el manejo de archivos, retención, selección y eliminación conforme a normativa vigente.
•  Realizar transferencias documentales al archivo central de acuerdo con los tiempos establecidos en las tablas de valoración documental.
•  Mantener actualizados los cuadros de clasificación, valoración, retención, inventarios y otras herramientas de gestión documental.
•  Desempeñar otras funciones asignadas por la autoridad competente.
</t>
  </si>
  <si>
    <t xml:space="preserve">Auxiliar Administrativo Código 407 Grado 27
• Diploma de bachiller en cualquier modalidad.
</t>
  </si>
  <si>
    <t>Auxiliar administrativo</t>
  </si>
  <si>
    <t xml:space="preserve">• Apoyar la implementación de la política de atención a la ciudadanía según las indicaciones del jefe inmediato.
• Consolidar y difundir la oferta institucional y la Guía de Trámites y Servicios.
• Verificar el cumplimiento de protocolos de atención al ciudadano. Tramitar la correspondencia y los documentos, Apoyar la elaboraci6n de actas, oficios,agenda
• Tramitar solicitudes de información y dar traslado a entidades competentes.
• Hacer seguimiento a respuestas de derechos de petición y otros requerimientos.
• Expedir certificados de residencia conforme a los procedimientos vigentes.
</t>
  </si>
  <si>
    <t xml:space="preserve">Secretario Ejecutivo
• Bachiller en cualquier modalidad
</t>
  </si>
  <si>
    <t>Secretario ejecutivo</t>
  </si>
  <si>
    <t xml:space="preserve">•  Asistir al jefe inmediato en labores secretariales con confidencialidad y puntualidad.
•  Registrar en la agenda los compromisos del jefe inmediato e informar sobre actividades programadas.
•  Revisar, clasificar y registrar documentos para su archivo, facilitando la búsqueda y recuperación.
•  Radicar y distribuir correspondencia de acuerdo con los procedimientos establecidos.
•  Tramitar la firma del jefe inmediato para correspondencia y documentos.
•  Manejar los programas informáticos instalados en la dependencia.
•  Proyectar actas, oficios, memorandos y otros documentos solicitados con calidad y puntualidad.
</t>
  </si>
  <si>
    <t xml:space="preserve">Secretario 
• Bachiller en cualquier modalidad
</t>
  </si>
  <si>
    <t>Secretario.</t>
  </si>
  <si>
    <t xml:space="preserve">
• Asistir al jefe inmediato en labores secretariales con confidencialidad y puntualidad.
• Revisar y clasificar documentos para archivo, manteniendo un registro para facilitar su búsqueda y recuperación.
• Radicar y distribuir la correspondencia en la dependencia según procedimientos establecidos.
• Tramitar correspondencia y documentos para la firma del jefe inmediato.
• Atender al público y orientar en la solicitud de información de la dependencia y la Secretaría Distrital de Gobierno.
• Apoyar la gestión documental conforme a la normatividad vigente y directrices institucionales.
• Desempeñar otras funciones asignadas por la autoridad competente.
</t>
  </si>
  <si>
    <t xml:space="preserve">Conducto mecànico
• Diploma de bachiller en cualquier modalidad, Licencia de conduccion minimo Cl - C2 o equivalente vigente
</t>
  </si>
  <si>
    <t>Conductor/mecanico</t>
  </si>
  <si>
    <t xml:space="preserve">• Conducir el vehículo asignado para actividades oficiales, cumpliendo las normas de tránsito.
• Transportar suministros, equipos y correspondencia según instrucciones del jefe inmediato.
• Realizar el mantenimiento preventivo y correctivo del vehículo y asegurar el aprovisionamiento de combustible.
• Mantener el vehículo en buen estado, limpio y operativo.
• Atender reparaciones inmediatas e informar sobre reparaciones mayores necesarias.
• Desempeñar otras funciones asignadas conforme al nivel y propósito del empleo.
</t>
  </si>
  <si>
    <t xml:space="preserve">Conducto 
• Diploma de bachiller en cualquier modalidad, Licencia de conduccion minimo Cl - C2 o equivalente vigente
</t>
  </si>
  <si>
    <t>Conductor.</t>
  </si>
  <si>
    <t xml:space="preserve">•  Conducir el vehículo asignado de manera responsable y conforme a las normas de tránsito.
•  Transportar suministros, equipos y correspondencia según las órdenes del jefe inmediato.
•  Realizar el mantenimiento preventivo y correctivo del vehículo, incluyendo la gestión de combustible, conforme a los procedimientos establecidos.
•  Mantener el vehículo y el equipo en óptimo estado, asegurando su buen funcionamiento, presentación y limpieza.
•  Desempeñar otras funciones asignadas por la autoridad competente, acorde con el nivel y propósito del empleo.
</t>
  </si>
  <si>
    <t xml:space="preserve">
Operario
• Aprobación de cuatro (4) anos de educación básica secundaria.
</t>
  </si>
  <si>
    <t>Operario</t>
  </si>
  <si>
    <t>Fecha de actualización: Octubre del 2024</t>
  </si>
  <si>
    <t>Cargo: Denominación del empleo resolución 0330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</si>
</sst>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8">
    <font>
      <sz val="10"/>
      <name val="Arial"/>
      <family val="2"/>
      <charset val="1"/>
    </font>
    <font>
      <sz val="11"/>
      <color theme="1"/>
      <name val="Calibri"/>
      <family val="2"/>
      <scheme val="minor"/>
    </font>
    <font>
      <sz val="10"/>
      <name val="Arial"/>
      <family val="2"/>
      <charset val="1"/>
    </font>
    <font>
      <b/>
      <sz val="11"/>
      <color indexed="8"/>
      <name val="Calibri"/>
      <family val="2"/>
    </font>
    <font>
      <b/>
      <sz val="10"/>
      <name val="Candara"/>
      <family val="2"/>
    </font>
    <font>
      <sz val="10"/>
      <name val="Candara"/>
      <family val="2"/>
    </font>
    <font>
      <sz val="8"/>
      <color indexed="8"/>
      <name val="Calibri"/>
      <family val="2"/>
    </font>
    <font>
      <b/>
      <sz val="8"/>
      <color indexed="8"/>
      <name val="Calibri"/>
      <family val="2"/>
    </font>
    <font>
      <sz val="10"/>
      <name val="Arial"/>
      <family val="2"/>
    </font>
    <font>
      <sz val="9"/>
      <name val="Arial"/>
      <family val="2"/>
      <charset val="1"/>
    </font>
    <font>
      <sz val="6"/>
      <name val="Arial"/>
      <family val="2"/>
    </font>
    <font>
      <b/>
      <sz val="7"/>
      <name val="Arial"/>
      <family val="2"/>
    </font>
    <font>
      <b/>
      <sz val="7"/>
      <name val="Century Schoolbook L"/>
      <family val="1"/>
      <charset val="1"/>
    </font>
    <font>
      <sz val="8"/>
      <name val="Arial"/>
      <family val="2"/>
      <charset val="1"/>
    </font>
    <font>
      <sz val="6"/>
      <name val="Arial"/>
      <family val="2"/>
      <charset val="1"/>
    </font>
    <font>
      <sz val="11"/>
      <color theme="1"/>
      <name val="Calibri"/>
      <family val="2"/>
      <scheme val="minor"/>
    </font>
    <font>
      <b/>
      <sz val="20"/>
      <name val="Garamond"/>
      <family val="1"/>
    </font>
    <font>
      <sz val="12"/>
      <name val="Garamond"/>
      <family val="1"/>
    </font>
    <font>
      <sz val="10"/>
      <name val="Garamond"/>
      <family val="1"/>
    </font>
    <font>
      <b/>
      <sz val="12"/>
      <name val="Garamond"/>
      <family val="1"/>
    </font>
    <font>
      <sz val="6"/>
      <name val="Gill Sans MT"/>
      <family val="2"/>
    </font>
    <font>
      <sz val="6"/>
      <name val="Calibri"/>
      <family val="2"/>
      <scheme val="minor"/>
    </font>
    <font>
      <b/>
      <sz val="6"/>
      <name val="Calibri"/>
      <family val="2"/>
      <scheme val="minor"/>
    </font>
    <font>
      <b/>
      <sz val="6"/>
      <name val="Arial"/>
      <family val="2"/>
    </font>
    <font>
      <b/>
      <sz val="12"/>
      <name val="Arial"/>
      <family val="2"/>
    </font>
    <font>
      <sz val="12"/>
      <name val="Arial"/>
      <family val="2"/>
    </font>
    <font>
      <sz val="12"/>
      <color rgb="FF000000"/>
      <name val="Arial"/>
      <family val="2"/>
    </font>
    <font>
      <b/>
      <sz val="7"/>
      <name val="Century Schoolbook L"/>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3"/>
        <bgColor indexed="64"/>
      </patternFill>
    </fill>
    <fill>
      <patternFill patternType="solid">
        <fgColor indexed="50"/>
        <bgColor indexed="64"/>
      </patternFill>
    </fill>
    <fill>
      <patternFill patternType="solid">
        <fgColor indexed="13"/>
        <bgColor indexed="64"/>
      </patternFill>
    </fill>
    <fill>
      <patternFill patternType="solid">
        <fgColor indexed="26"/>
        <bgColor indexed="9"/>
      </patternFill>
    </fill>
    <fill>
      <patternFill patternType="solid">
        <fgColor indexed="51"/>
        <bgColor indexed="13"/>
      </patternFill>
    </fill>
    <fill>
      <patternFill patternType="solid">
        <fgColor indexed="52"/>
        <bgColor indexed="53"/>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s>
  <borders count="53">
    <border>
      <left/>
      <right/>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rgb="FF000000"/>
      </bottom>
      <diagonal/>
    </border>
    <border>
      <left/>
      <right/>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s>
  <cellStyleXfs count="6">
    <xf numFmtId="0" fontId="0" fillId="0" borderId="0"/>
    <xf numFmtId="0" fontId="8" fillId="0" borderId="0"/>
    <xf numFmtId="0" fontId="2" fillId="0" borderId="0"/>
    <xf numFmtId="0" fontId="15" fillId="0" borderId="0"/>
    <xf numFmtId="0" fontId="15" fillId="0" borderId="0"/>
    <xf numFmtId="0" fontId="1" fillId="0" borderId="0"/>
  </cellStyleXfs>
  <cellXfs count="221">
    <xf numFmtId="0" fontId="0" fillId="0" borderId="0" xfId="0"/>
    <xf numFmtId="0" fontId="4" fillId="1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14" borderId="1" xfId="0" applyFont="1" applyFill="1" applyBorder="1" applyAlignment="1">
      <alignment horizontal="left" vertical="center" wrapText="1"/>
    </xf>
    <xf numFmtId="0" fontId="5" fillId="0" borderId="1" xfId="0" applyFont="1" applyBorder="1" applyAlignment="1">
      <alignment vertical="center" wrapText="1"/>
    </xf>
    <xf numFmtId="0" fontId="0" fillId="2" borderId="0" xfId="0" applyFill="1"/>
    <xf numFmtId="0" fontId="6" fillId="2" borderId="0" xfId="0" applyFont="1" applyFill="1" applyAlignment="1">
      <alignment vertical="center" wrapText="1"/>
    </xf>
    <xf numFmtId="0" fontId="6" fillId="2" borderId="0" xfId="0" applyFont="1" applyFill="1"/>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2" borderId="0" xfId="0" applyFont="1" applyFill="1"/>
    <xf numFmtId="0" fontId="6" fillId="3" borderId="5" xfId="0" applyFont="1" applyFill="1" applyBorder="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wrapText="1"/>
    </xf>
    <xf numFmtId="0" fontId="6" fillId="2" borderId="0" xfId="0" applyFont="1" applyFill="1" applyAlignment="1">
      <alignment vertical="center"/>
    </xf>
    <xf numFmtId="0" fontId="6" fillId="3" borderId="8" xfId="0" applyFont="1" applyFill="1" applyBorder="1" applyAlignment="1">
      <alignment vertical="center"/>
    </xf>
    <xf numFmtId="0" fontId="6" fillId="3" borderId="9" xfId="0" applyFont="1" applyFill="1" applyBorder="1" applyAlignment="1">
      <alignment horizontal="center" vertical="center"/>
    </xf>
    <xf numFmtId="0" fontId="6" fillId="3" borderId="10" xfId="0" applyFont="1" applyFill="1" applyBorder="1" applyAlignment="1">
      <alignment vertical="center" wrapText="1"/>
    </xf>
    <xf numFmtId="0" fontId="6" fillId="3" borderId="11" xfId="0" applyFont="1" applyFill="1" applyBorder="1" applyAlignment="1">
      <alignment vertical="center"/>
    </xf>
    <xf numFmtId="0" fontId="6" fillId="3" borderId="12" xfId="0" applyFont="1" applyFill="1" applyBorder="1" applyAlignment="1">
      <alignment horizontal="center" vertical="center"/>
    </xf>
    <xf numFmtId="0" fontId="6" fillId="3" borderId="13" xfId="0" applyFont="1" applyFill="1" applyBorder="1" applyAlignment="1">
      <alignment vertical="center" wrapText="1"/>
    </xf>
    <xf numFmtId="0" fontId="6" fillId="2" borderId="0" xfId="0" applyFont="1" applyFill="1" applyAlignment="1">
      <alignment horizontal="center" vertical="center"/>
    </xf>
    <xf numFmtId="0" fontId="6" fillId="0" borderId="5" xfId="0" applyFont="1" applyBorder="1" applyAlignment="1">
      <alignment vertical="center"/>
    </xf>
    <xf numFmtId="0" fontId="6" fillId="0" borderId="6" xfId="0" applyFont="1" applyBorder="1" applyAlignment="1">
      <alignment horizontal="center" vertical="center"/>
    </xf>
    <xf numFmtId="0" fontId="6" fillId="0" borderId="7" xfId="0" applyFont="1" applyBorder="1" applyAlignment="1">
      <alignment vertical="center" wrapTex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6" fillId="0" borderId="8" xfId="0" applyFont="1" applyBorder="1" applyAlignment="1">
      <alignment vertical="center"/>
    </xf>
    <xf numFmtId="0" fontId="6" fillId="0" borderId="9" xfId="0" applyFont="1" applyBorder="1" applyAlignment="1">
      <alignment horizontal="center" vertical="center"/>
    </xf>
    <xf numFmtId="0" fontId="6" fillId="0" borderId="10" xfId="0" applyFont="1" applyBorder="1" applyAlignment="1">
      <alignment vertical="center" wrapText="1"/>
    </xf>
    <xf numFmtId="0" fontId="7" fillId="0" borderId="14" xfId="0" applyFont="1" applyBorder="1" applyAlignment="1">
      <alignment horizontal="center" vertical="center"/>
    </xf>
    <xf numFmtId="0" fontId="7" fillId="5" borderId="15" xfId="0" applyFont="1" applyFill="1" applyBorder="1" applyAlignment="1">
      <alignment horizontal="center" vertical="center"/>
    </xf>
    <xf numFmtId="0" fontId="7" fillId="5" borderId="6" xfId="0" applyFont="1" applyFill="1" applyBorder="1" applyAlignment="1">
      <alignment horizontal="center" vertical="center"/>
    </xf>
    <xf numFmtId="0" fontId="7" fillId="6" borderId="6" xfId="0" applyFont="1" applyFill="1" applyBorder="1" applyAlignment="1">
      <alignment horizontal="center" vertical="center"/>
    </xf>
    <xf numFmtId="0" fontId="7" fillId="6" borderId="7" xfId="0" applyFont="1" applyFill="1" applyBorder="1" applyAlignment="1">
      <alignment horizontal="center" vertical="center"/>
    </xf>
    <xf numFmtId="0" fontId="7" fillId="0" borderId="10" xfId="0" applyFont="1" applyBorder="1" applyAlignment="1">
      <alignment horizontal="center" vertical="center"/>
    </xf>
    <xf numFmtId="0" fontId="7" fillId="5" borderId="16" xfId="0" applyFont="1" applyFill="1" applyBorder="1" applyAlignment="1">
      <alignment horizontal="center" vertical="center"/>
    </xf>
    <xf numFmtId="0" fontId="7" fillId="6" borderId="9" xfId="0" applyFont="1" applyFill="1" applyBorder="1" applyAlignment="1">
      <alignment horizontal="center" vertical="center"/>
    </xf>
    <xf numFmtId="0" fontId="7" fillId="7" borderId="10" xfId="0" applyFont="1" applyFill="1" applyBorder="1" applyAlignment="1">
      <alignment horizontal="center" vertical="center"/>
    </xf>
    <xf numFmtId="0" fontId="6" fillId="0" borderId="11" xfId="0" applyFont="1" applyBorder="1" applyAlignment="1">
      <alignment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7" fillId="7" borderId="17" xfId="0" applyFont="1" applyFill="1" applyBorder="1" applyAlignment="1">
      <alignment horizontal="center" vertical="center"/>
    </xf>
    <xf numFmtId="0" fontId="7" fillId="7" borderId="12"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49" fontId="7" fillId="0" borderId="11" xfId="0" applyNumberFormat="1" applyFont="1" applyBorder="1" applyAlignment="1">
      <alignment horizontal="center" vertical="center"/>
    </xf>
    <xf numFmtId="49" fontId="7" fillId="0" borderId="12" xfId="0" applyNumberFormat="1" applyFont="1" applyBorder="1" applyAlignment="1">
      <alignment horizontal="center" vertical="center"/>
    </xf>
    <xf numFmtId="49" fontId="7" fillId="0" borderId="13" xfId="0" applyNumberFormat="1" applyFont="1" applyBorder="1" applyAlignment="1">
      <alignment horizontal="center" vertical="center"/>
    </xf>
    <xf numFmtId="0" fontId="7" fillId="0" borderId="18" xfId="0" applyFont="1" applyBorder="1" applyAlignment="1">
      <alignment horizontal="center" vertical="center"/>
    </xf>
    <xf numFmtId="0" fontId="7" fillId="5" borderId="15" xfId="0" applyFont="1" applyFill="1" applyBorder="1" applyAlignment="1">
      <alignment horizontal="left" vertical="center" wrapText="1"/>
    </xf>
    <xf numFmtId="0" fontId="7" fillId="5" borderId="6" xfId="0" applyFont="1" applyFill="1" applyBorder="1" applyAlignment="1">
      <alignment horizontal="left" vertical="center" wrapText="1"/>
    </xf>
    <xf numFmtId="0" fontId="7" fillId="9" borderId="7" xfId="0" applyFont="1" applyFill="1" applyBorder="1" applyAlignment="1">
      <alignment horizontal="left" vertical="center" wrapText="1"/>
    </xf>
    <xf numFmtId="0" fontId="7" fillId="0" borderId="19" xfId="0" applyFont="1" applyBorder="1" applyAlignment="1">
      <alignment horizontal="center" vertical="center"/>
    </xf>
    <xf numFmtId="0" fontId="7" fillId="5" borderId="16" xfId="0" applyFont="1" applyFill="1" applyBorder="1" applyAlignment="1">
      <alignment horizontal="left" vertical="center" wrapText="1"/>
    </xf>
    <xf numFmtId="0" fontId="7" fillId="5" borderId="9" xfId="0" applyFont="1" applyFill="1" applyBorder="1" applyAlignment="1">
      <alignment horizontal="left" vertical="center" wrapText="1"/>
    </xf>
    <xf numFmtId="0" fontId="7" fillId="9" borderId="9" xfId="0" applyFont="1" applyFill="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center" vertical="center"/>
    </xf>
    <xf numFmtId="0" fontId="7" fillId="5" borderId="8" xfId="0" applyFont="1" applyFill="1" applyBorder="1" applyAlignment="1">
      <alignment horizontal="left" vertical="center" wrapText="1"/>
    </xf>
    <xf numFmtId="0" fontId="7" fillId="8" borderId="10" xfId="0" applyFont="1" applyFill="1" applyBorder="1" applyAlignment="1">
      <alignment horizontal="left" vertical="center" wrapText="1"/>
    </xf>
    <xf numFmtId="0" fontId="7" fillId="0" borderId="22" xfId="0" applyFont="1" applyBorder="1" applyAlignment="1">
      <alignment horizontal="center" vertical="center"/>
    </xf>
    <xf numFmtId="0" fontId="7" fillId="9" borderId="8" xfId="0" applyFont="1" applyFill="1" applyBorder="1" applyAlignment="1">
      <alignment horizontal="left" vertical="center" wrapText="1"/>
    </xf>
    <xf numFmtId="0" fontId="7" fillId="0" borderId="23" xfId="0" applyFont="1" applyBorder="1" applyAlignment="1">
      <alignment horizontal="left" vertical="center" wrapText="1"/>
    </xf>
    <xf numFmtId="0" fontId="7" fillId="8" borderId="9" xfId="0" applyFont="1" applyFill="1" applyBorder="1" applyAlignment="1">
      <alignment horizontal="left" vertical="center" wrapText="1"/>
    </xf>
    <xf numFmtId="0" fontId="7" fillId="8" borderId="20" xfId="0" applyFont="1" applyFill="1" applyBorder="1" applyAlignment="1">
      <alignment horizontal="left" vertical="center" wrapText="1"/>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6" fillId="0" borderId="11" xfId="0" applyFont="1" applyBorder="1" applyAlignment="1">
      <alignment horizontal="center" vertical="center"/>
    </xf>
    <xf numFmtId="0" fontId="6" fillId="0" borderId="9" xfId="0" applyFont="1" applyBorder="1" applyAlignment="1">
      <alignment horizontal="center" vertical="center" wrapText="1"/>
    </xf>
    <xf numFmtId="0" fontId="0" fillId="0" borderId="0" xfId="0" applyAlignment="1">
      <alignment wrapText="1"/>
    </xf>
    <xf numFmtId="0" fontId="9" fillId="0" borderId="0" xfId="0" applyFont="1"/>
    <xf numFmtId="0" fontId="9" fillId="0" borderId="0" xfId="0" applyFont="1" applyAlignment="1">
      <alignment horizontal="center"/>
    </xf>
    <xf numFmtId="0" fontId="10" fillId="0" borderId="9" xfId="0" applyFont="1" applyBorder="1" applyAlignment="1">
      <alignment horizontal="center" vertical="center" wrapText="1"/>
    </xf>
    <xf numFmtId="0" fontId="12" fillId="0" borderId="0" xfId="0" applyFont="1"/>
    <xf numFmtId="0" fontId="12" fillId="0" borderId="0" xfId="0" applyFont="1" applyAlignment="1">
      <alignment vertical="center"/>
    </xf>
    <xf numFmtId="0" fontId="11" fillId="10" borderId="42" xfId="0" applyFont="1" applyFill="1" applyBorder="1" applyAlignment="1">
      <alignment horizontal="center" vertical="center" textRotation="90" wrapText="1"/>
    </xf>
    <xf numFmtId="0" fontId="10" fillId="0" borderId="9" xfId="0" applyFont="1" applyBorder="1" applyAlignment="1">
      <alignment horizontal="center" vertical="center" textRotation="90" wrapText="1"/>
    </xf>
    <xf numFmtId="0" fontId="10" fillId="14" borderId="9" xfId="0" applyFont="1" applyFill="1" applyBorder="1" applyAlignment="1">
      <alignment horizontal="center" vertical="center" textRotation="90" wrapText="1"/>
    </xf>
    <xf numFmtId="0" fontId="10" fillId="0" borderId="9" xfId="0" applyFont="1" applyBorder="1" applyAlignment="1">
      <alignment horizontal="center" textRotation="90" wrapText="1"/>
    </xf>
    <xf numFmtId="0" fontId="17" fillId="0" borderId="0" xfId="0" applyFont="1" applyAlignment="1">
      <alignment horizontal="left" vertical="center"/>
    </xf>
    <xf numFmtId="0" fontId="11" fillId="12" borderId="6" xfId="0" applyFont="1" applyFill="1" applyBorder="1" applyAlignment="1">
      <alignment horizontal="center" vertical="center" wrapText="1"/>
    </xf>
    <xf numFmtId="0" fontId="10" fillId="0" borderId="9" xfId="0" applyFont="1" applyBorder="1" applyAlignment="1">
      <alignment vertical="center" textRotation="90" wrapText="1"/>
    </xf>
    <xf numFmtId="0" fontId="9" fillId="0" borderId="0" xfId="0" applyFont="1" applyAlignment="1">
      <alignment vertical="center"/>
    </xf>
    <xf numFmtId="0" fontId="20" fillId="0" borderId="9" xfId="0" applyFont="1" applyBorder="1" applyAlignment="1">
      <alignment horizontal="center" vertical="center" textRotation="90"/>
    </xf>
    <xf numFmtId="0" fontId="10" fillId="0" borderId="9" xfId="0" applyFont="1" applyBorder="1" applyAlignment="1" applyProtection="1">
      <alignment horizontal="center" vertical="center" textRotation="90" wrapText="1"/>
      <protection locked="0"/>
    </xf>
    <xf numFmtId="0" fontId="20" fillId="0" borderId="9" xfId="0" applyFont="1" applyBorder="1" applyAlignment="1" applyProtection="1">
      <alignment horizontal="center" vertical="center" textRotation="90" wrapText="1"/>
      <protection locked="0"/>
    </xf>
    <xf numFmtId="0" fontId="10" fillId="0" borderId="9" xfId="0" applyFont="1" applyBorder="1" applyAlignment="1" applyProtection="1">
      <alignment horizontal="center" vertical="center" textRotation="90" wrapText="1"/>
      <protection hidden="1"/>
    </xf>
    <xf numFmtId="0" fontId="20" fillId="0" borderId="9" xfId="0" applyFont="1" applyBorder="1" applyAlignment="1" applyProtection="1">
      <alignment horizontal="center" vertical="center" textRotation="90" wrapText="1"/>
      <protection hidden="1"/>
    </xf>
    <xf numFmtId="0" fontId="20" fillId="0" borderId="16" xfId="0" applyFont="1" applyBorder="1" applyAlignment="1">
      <alignment horizontal="center" vertical="center" textRotation="90" wrapText="1"/>
    </xf>
    <xf numFmtId="0" fontId="20" fillId="0" borderId="9" xfId="0" applyFont="1" applyBorder="1" applyAlignment="1">
      <alignment horizontal="center" vertical="center" textRotation="90" wrapText="1"/>
    </xf>
    <xf numFmtId="0" fontId="10" fillId="0" borderId="16" xfId="0" applyFont="1" applyBorder="1" applyAlignment="1">
      <alignment horizontal="center" vertical="center" textRotation="90" wrapText="1"/>
    </xf>
    <xf numFmtId="0" fontId="21" fillId="0" borderId="16" xfId="0" applyFont="1" applyBorder="1" applyAlignment="1">
      <alignment horizontal="center" vertical="center" textRotation="90" wrapText="1"/>
    </xf>
    <xf numFmtId="0" fontId="20" fillId="14" borderId="9" xfId="0" applyFont="1" applyFill="1" applyBorder="1" applyAlignment="1">
      <alignment horizontal="center" vertical="center" textRotation="90" wrapText="1"/>
    </xf>
    <xf numFmtId="0" fontId="10" fillId="0" borderId="9" xfId="0" applyFont="1" applyBorder="1" applyAlignment="1">
      <alignment horizontal="left" vertical="center" textRotation="90" wrapText="1"/>
    </xf>
    <xf numFmtId="0" fontId="20" fillId="0" borderId="9" xfId="0" applyFont="1" applyBorder="1" applyAlignment="1">
      <alignment horizontal="left" vertical="center" textRotation="90" wrapText="1"/>
    </xf>
    <xf numFmtId="0" fontId="10" fillId="14" borderId="9" xfId="0" applyFont="1" applyFill="1" applyBorder="1" applyAlignment="1">
      <alignment horizontal="left" vertical="center" textRotation="90" wrapText="1"/>
    </xf>
    <xf numFmtId="0" fontId="9" fillId="0" borderId="0" xfId="0" applyFont="1" applyAlignment="1">
      <alignment horizontal="left" vertical="center"/>
    </xf>
    <xf numFmtId="0" fontId="10" fillId="0" borderId="0" xfId="0" applyFont="1" applyAlignment="1">
      <alignment horizontal="center" vertical="center" textRotation="90" wrapText="1"/>
    </xf>
    <xf numFmtId="0" fontId="21" fillId="0" borderId="16" xfId="0" applyFont="1" applyBorder="1" applyAlignment="1">
      <alignment vertical="center" textRotation="90" wrapText="1"/>
    </xf>
    <xf numFmtId="0" fontId="10" fillId="0" borderId="42" xfId="0" applyFont="1" applyBorder="1" applyAlignment="1" applyProtection="1">
      <alignment horizontal="center" vertical="center" textRotation="90" wrapText="1"/>
      <protection locked="0"/>
    </xf>
    <xf numFmtId="0" fontId="14" fillId="0" borderId="16" xfId="0" applyFont="1" applyBorder="1" applyAlignment="1">
      <alignment horizontal="center" vertical="center" textRotation="90" wrapText="1"/>
    </xf>
    <xf numFmtId="0" fontId="18" fillId="14" borderId="0" xfId="0" applyFont="1" applyFill="1"/>
    <xf numFmtId="0" fontId="19" fillId="0" borderId="0" xfId="4" applyFont="1" applyAlignment="1">
      <alignment horizontal="left" vertical="center"/>
    </xf>
    <xf numFmtId="0" fontId="17" fillId="0" borderId="0" xfId="4" applyFont="1" applyAlignment="1">
      <alignment horizontal="left" vertical="center"/>
    </xf>
    <xf numFmtId="0" fontId="24" fillId="10" borderId="6" xfId="0" applyFont="1" applyFill="1" applyBorder="1" applyAlignment="1">
      <alignment horizontal="center" vertical="center" wrapText="1"/>
    </xf>
    <xf numFmtId="0" fontId="24" fillId="10" borderId="42" xfId="0" applyFont="1" applyFill="1" applyBorder="1" applyAlignment="1">
      <alignment horizontal="center" vertical="center" wrapText="1"/>
    </xf>
    <xf numFmtId="0" fontId="25" fillId="0" borderId="0" xfId="0" applyFont="1" applyAlignment="1">
      <alignment horizontal="center" vertical="center"/>
    </xf>
    <xf numFmtId="0" fontId="25" fillId="0" borderId="9" xfId="0" applyFont="1" applyBorder="1" applyAlignment="1">
      <alignment horizontal="center" vertical="center" wrapText="1"/>
    </xf>
    <xf numFmtId="0" fontId="26" fillId="0" borderId="9" xfId="0" applyFont="1" applyBorder="1" applyAlignment="1">
      <alignment horizontal="center" vertical="center" wrapText="1"/>
    </xf>
    <xf numFmtId="0" fontId="25" fillId="0" borderId="0" xfId="0" applyFont="1" applyAlignment="1">
      <alignment horizontal="center" vertical="center" wrapText="1"/>
    </xf>
    <xf numFmtId="0" fontId="25" fillId="0" borderId="0" xfId="0" applyFont="1" applyAlignment="1">
      <alignment horizontal="center"/>
    </xf>
    <xf numFmtId="0" fontId="10" fillId="0" borderId="9" xfId="0" applyFont="1" applyBorder="1" applyAlignment="1">
      <alignment horizontal="center" vertical="center" textRotation="90" wrapText="1"/>
    </xf>
    <xf numFmtId="0" fontId="10" fillId="0" borderId="9" xfId="0" applyFont="1" applyBorder="1" applyAlignment="1">
      <alignment vertical="center" textRotation="90" wrapText="1"/>
    </xf>
    <xf numFmtId="0" fontId="21" fillId="0" borderId="9" xfId="0" applyFont="1" applyBorder="1" applyAlignment="1">
      <alignment horizontal="center" vertical="center" textRotation="90" wrapText="1"/>
    </xf>
    <xf numFmtId="0" fontId="10" fillId="0" borderId="9" xfId="0" applyFont="1" applyFill="1" applyBorder="1" applyAlignment="1">
      <alignment horizontal="center" vertical="center" textRotation="90" wrapText="1"/>
    </xf>
    <xf numFmtId="0" fontId="20" fillId="0" borderId="9" xfId="0" applyFont="1" applyFill="1" applyBorder="1" applyAlignment="1" applyProtection="1">
      <alignment horizontal="center" vertical="center" textRotation="90" wrapText="1"/>
      <protection hidden="1"/>
    </xf>
    <xf numFmtId="0" fontId="10" fillId="0" borderId="9" xfId="0" applyFont="1" applyFill="1" applyBorder="1" applyAlignment="1" applyProtection="1">
      <alignment horizontal="center" vertical="center" textRotation="90" wrapText="1"/>
      <protection hidden="1"/>
    </xf>
    <xf numFmtId="0" fontId="10" fillId="0" borderId="42" xfId="0" applyFont="1" applyFill="1" applyBorder="1" applyAlignment="1" applyProtection="1">
      <alignment horizontal="center" vertical="center" textRotation="90" wrapText="1"/>
      <protection locked="0"/>
    </xf>
    <xf numFmtId="0" fontId="10" fillId="0" borderId="9" xfId="0" applyFont="1" applyFill="1" applyBorder="1" applyAlignment="1" applyProtection="1">
      <alignment horizontal="center" vertical="center" textRotation="90" wrapText="1"/>
      <protection locked="0"/>
    </xf>
    <xf numFmtId="0" fontId="20" fillId="0" borderId="16" xfId="0" applyFont="1" applyFill="1" applyBorder="1" applyAlignment="1">
      <alignment horizontal="center" vertical="center" textRotation="90" wrapText="1"/>
    </xf>
    <xf numFmtId="0" fontId="24" fillId="0" borderId="0" xfId="5" applyFont="1" applyAlignment="1">
      <alignment horizontal="center" vertical="center"/>
    </xf>
    <xf numFmtId="0" fontId="24" fillId="0" borderId="0" xfId="0" applyFont="1" applyAlignment="1">
      <alignment horizontal="center" vertical="center" wrapText="1"/>
    </xf>
    <xf numFmtId="0" fontId="26" fillId="0" borderId="0" xfId="0" applyFont="1" applyAlignment="1">
      <alignment horizontal="center" vertical="center" wrapText="1"/>
    </xf>
    <xf numFmtId="0" fontId="25" fillId="0" borderId="42" xfId="0" applyFont="1" applyBorder="1" applyAlignment="1">
      <alignment horizontal="center" vertical="center" wrapText="1"/>
    </xf>
    <xf numFmtId="0" fontId="26" fillId="0" borderId="42" xfId="0" applyFont="1" applyBorder="1" applyAlignment="1">
      <alignment horizontal="center" vertical="center" wrapText="1"/>
    </xf>
    <xf numFmtId="0" fontId="26" fillId="0" borderId="9" xfId="0" applyFont="1" applyFill="1" applyBorder="1" applyAlignment="1">
      <alignment horizontal="center" vertical="center" wrapText="1"/>
    </xf>
    <xf numFmtId="0" fontId="26" fillId="15" borderId="9" xfId="0" applyFont="1" applyFill="1" applyBorder="1" applyAlignment="1">
      <alignment horizontal="center" vertical="center" wrapText="1"/>
    </xf>
    <xf numFmtId="0" fontId="10" fillId="0" borderId="9" xfId="0" applyFont="1" applyBorder="1" applyAlignment="1">
      <alignment horizontal="center" vertical="center" textRotation="90" wrapText="1"/>
    </xf>
    <xf numFmtId="0" fontId="10" fillId="14" borderId="42" xfId="0" applyFont="1" applyFill="1" applyBorder="1" applyAlignment="1">
      <alignment horizontal="center" vertical="center" textRotation="90" wrapText="1"/>
    </xf>
    <xf numFmtId="0" fontId="10" fillId="14" borderId="43" xfId="0" applyFont="1" applyFill="1" applyBorder="1" applyAlignment="1">
      <alignment horizontal="center" vertical="center" textRotation="90" wrapText="1"/>
    </xf>
    <xf numFmtId="0" fontId="10" fillId="14" borderId="6" xfId="0" applyFont="1" applyFill="1" applyBorder="1" applyAlignment="1">
      <alignment horizontal="center" vertical="center" textRotation="90" wrapText="1"/>
    </xf>
    <xf numFmtId="0" fontId="10" fillId="0" borderId="42" xfId="0" applyFont="1" applyBorder="1" applyAlignment="1">
      <alignment horizontal="center" vertical="center" textRotation="90" wrapText="1"/>
    </xf>
    <xf numFmtId="0" fontId="10" fillId="0" borderId="43" xfId="0" applyFont="1" applyBorder="1" applyAlignment="1">
      <alignment horizontal="center" vertical="center" textRotation="90" wrapText="1"/>
    </xf>
    <xf numFmtId="0" fontId="10" fillId="0" borderId="6" xfId="0" applyFont="1" applyBorder="1" applyAlignment="1">
      <alignment horizontal="center" vertical="center" textRotation="90" wrapText="1"/>
    </xf>
    <xf numFmtId="0" fontId="21" fillId="14" borderId="9" xfId="0" applyFont="1" applyFill="1" applyBorder="1" applyAlignment="1">
      <alignment horizontal="center" vertical="center" textRotation="90" wrapText="1"/>
    </xf>
    <xf numFmtId="0" fontId="10" fillId="0" borderId="9" xfId="0" applyFont="1" applyBorder="1" applyAlignment="1">
      <alignment vertical="center" textRotation="90" wrapText="1"/>
    </xf>
    <xf numFmtId="0" fontId="21" fillId="0" borderId="9" xfId="0" applyFont="1" applyBorder="1" applyAlignment="1">
      <alignment horizontal="center" vertical="center" textRotation="90" wrapText="1"/>
    </xf>
    <xf numFmtId="0" fontId="21" fillId="0" borderId="42" xfId="0" applyFont="1" applyBorder="1" applyAlignment="1">
      <alignment horizontal="center" vertical="center" textRotation="90" wrapText="1"/>
    </xf>
    <xf numFmtId="0" fontId="21" fillId="0" borderId="43" xfId="0" applyFont="1" applyBorder="1" applyAlignment="1">
      <alignment horizontal="center" vertical="center" textRotation="90" wrapText="1"/>
    </xf>
    <xf numFmtId="0" fontId="21" fillId="0" borderId="6" xfId="0" applyFont="1" applyBorder="1" applyAlignment="1">
      <alignment horizontal="center" vertical="center" textRotation="90" wrapText="1"/>
    </xf>
    <xf numFmtId="0" fontId="20" fillId="0" borderId="42" xfId="0" applyFont="1" applyBorder="1" applyAlignment="1">
      <alignment horizontal="center" vertical="center" textRotation="90" wrapText="1"/>
    </xf>
    <xf numFmtId="0" fontId="20" fillId="0" borderId="43" xfId="0" applyFont="1" applyBorder="1" applyAlignment="1">
      <alignment horizontal="center" vertical="center" textRotation="90" wrapText="1"/>
    </xf>
    <xf numFmtId="0" fontId="20" fillId="0" borderId="6" xfId="0" applyFont="1" applyBorder="1" applyAlignment="1">
      <alignment horizontal="center" vertical="center" textRotation="90" wrapText="1"/>
    </xf>
    <xf numFmtId="0" fontId="14" fillId="0" borderId="9" xfId="0" applyFont="1" applyBorder="1" applyAlignment="1">
      <alignment horizontal="center" vertical="center" textRotation="90" wrapText="1"/>
    </xf>
    <xf numFmtId="0" fontId="20" fillId="0" borderId="42" xfId="0" applyFont="1" applyBorder="1" applyAlignment="1" applyProtection="1">
      <alignment horizontal="center" vertical="center" textRotation="90" wrapText="1"/>
      <protection locked="0"/>
    </xf>
    <xf numFmtId="0" fontId="20" fillId="0" borderId="43" xfId="0" applyFont="1" applyBorder="1" applyAlignment="1" applyProtection="1">
      <alignment horizontal="center" vertical="center" textRotation="90" wrapText="1"/>
      <protection locked="0"/>
    </xf>
    <xf numFmtId="0" fontId="20" fillId="0" borderId="6" xfId="0" applyFont="1" applyBorder="1" applyAlignment="1" applyProtection="1">
      <alignment horizontal="center" vertical="center" textRotation="90" wrapText="1"/>
      <protection locked="0"/>
    </xf>
    <xf numFmtId="0" fontId="10" fillId="14" borderId="51" xfId="0" applyFont="1" applyFill="1" applyBorder="1" applyAlignment="1">
      <alignment horizontal="center" vertical="center" textRotation="90" wrapText="1"/>
    </xf>
    <xf numFmtId="0" fontId="10" fillId="14" borderId="52" xfId="0" applyFont="1" applyFill="1" applyBorder="1" applyAlignment="1">
      <alignment horizontal="center" vertical="center" textRotation="90" wrapText="1"/>
    </xf>
    <xf numFmtId="0" fontId="11" fillId="10" borderId="9" xfId="0" applyFont="1" applyFill="1" applyBorder="1" applyAlignment="1">
      <alignment horizontal="center" vertical="center" textRotation="90" wrapText="1"/>
    </xf>
    <xf numFmtId="0" fontId="11" fillId="10" borderId="42" xfId="0" applyFont="1" applyFill="1" applyBorder="1" applyAlignment="1">
      <alignment horizontal="center" vertical="center" textRotation="90" wrapText="1"/>
    </xf>
    <xf numFmtId="0" fontId="23" fillId="0" borderId="9" xfId="0" applyFont="1" applyBorder="1" applyAlignment="1">
      <alignment horizontal="center" vertical="center" textRotation="90" wrapText="1"/>
    </xf>
    <xf numFmtId="0" fontId="11" fillId="10" borderId="44" xfId="0" applyFont="1" applyFill="1" applyBorder="1" applyAlignment="1">
      <alignment horizontal="center" vertical="center" textRotation="90" wrapText="1"/>
    </xf>
    <xf numFmtId="0" fontId="11" fillId="10" borderId="9" xfId="0" applyFont="1" applyFill="1" applyBorder="1" applyAlignment="1">
      <alignment horizontal="left" vertical="center" textRotation="90" wrapText="1"/>
    </xf>
    <xf numFmtId="0" fontId="11" fillId="10" borderId="42" xfId="0" applyFont="1" applyFill="1" applyBorder="1" applyAlignment="1">
      <alignment horizontal="left" vertical="center" textRotation="90" wrapText="1"/>
    </xf>
    <xf numFmtId="0" fontId="11" fillId="10" borderId="9" xfId="0" applyFont="1" applyFill="1" applyBorder="1" applyAlignment="1">
      <alignment horizontal="center" vertical="center" wrapText="1"/>
    </xf>
    <xf numFmtId="0" fontId="17" fillId="14" borderId="42" xfId="0" applyFont="1" applyFill="1" applyBorder="1" applyAlignment="1">
      <alignment horizontal="center" vertical="center" wrapText="1"/>
    </xf>
    <xf numFmtId="0" fontId="19" fillId="0" borderId="46" xfId="4" applyFont="1" applyBorder="1" applyAlignment="1">
      <alignment horizontal="left" vertical="center"/>
    </xf>
    <xf numFmtId="0" fontId="19" fillId="0" borderId="47" xfId="4" applyFont="1" applyBorder="1" applyAlignment="1">
      <alignment horizontal="left" vertical="center"/>
    </xf>
    <xf numFmtId="0" fontId="19" fillId="0" borderId="48" xfId="4" applyFont="1" applyBorder="1" applyAlignment="1">
      <alignment horizontal="left" vertical="center"/>
    </xf>
    <xf numFmtId="0" fontId="19" fillId="0" borderId="9" xfId="4" applyFont="1" applyBorder="1" applyAlignment="1">
      <alignment horizontal="left" vertical="center"/>
    </xf>
    <xf numFmtId="0" fontId="11" fillId="10" borderId="9" xfId="0" applyFont="1" applyFill="1" applyBorder="1" applyAlignment="1">
      <alignment vertical="center" textRotation="90" wrapText="1"/>
    </xf>
    <xf numFmtId="0" fontId="11" fillId="10" borderId="6" xfId="0" applyFont="1" applyFill="1" applyBorder="1" applyAlignment="1">
      <alignment horizontal="center" vertical="center" textRotation="90" wrapText="1"/>
    </xf>
    <xf numFmtId="0" fontId="11" fillId="12" borderId="6" xfId="0" applyFont="1" applyFill="1" applyBorder="1" applyAlignment="1">
      <alignment horizontal="center" vertical="center" wrapText="1"/>
    </xf>
    <xf numFmtId="0" fontId="11" fillId="12" borderId="6" xfId="0" applyFont="1" applyFill="1" applyBorder="1" applyAlignment="1">
      <alignment vertical="center" wrapText="1"/>
    </xf>
    <xf numFmtId="0" fontId="11" fillId="10" borderId="49" xfId="0" applyFont="1" applyFill="1" applyBorder="1" applyAlignment="1">
      <alignment horizontal="center" vertical="center" textRotation="90" wrapText="1"/>
    </xf>
    <xf numFmtId="0" fontId="11" fillId="10" borderId="43" xfId="0" applyFont="1" applyFill="1" applyBorder="1" applyAlignment="1">
      <alignment horizontal="center" vertical="center" textRotation="90" wrapText="1"/>
    </xf>
    <xf numFmtId="0" fontId="11" fillId="11" borderId="6" xfId="0" applyFont="1" applyFill="1" applyBorder="1" applyAlignment="1">
      <alignment horizontal="center" vertical="center" wrapText="1"/>
    </xf>
    <xf numFmtId="0" fontId="11" fillId="12" borderId="7" xfId="0" applyFont="1" applyFill="1" applyBorder="1" applyAlignment="1">
      <alignment horizontal="center" vertical="center" wrapText="1"/>
    </xf>
    <xf numFmtId="0" fontId="16" fillId="14" borderId="50"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15" xfId="0" applyFont="1" applyFill="1" applyBorder="1" applyAlignment="1">
      <alignment horizontal="center" vertical="center"/>
    </xf>
    <xf numFmtId="0" fontId="14" fillId="0" borderId="42" xfId="0" applyFont="1" applyBorder="1" applyAlignment="1">
      <alignment horizontal="center" vertical="center" textRotation="90" wrapText="1"/>
    </xf>
    <xf numFmtId="0" fontId="14" fillId="0" borderId="43" xfId="0" applyFont="1" applyBorder="1" applyAlignment="1">
      <alignment horizontal="center" vertical="center" textRotation="90" wrapText="1"/>
    </xf>
    <xf numFmtId="0" fontId="14" fillId="0" borderId="6" xfId="0" applyFont="1" applyBorder="1" applyAlignment="1">
      <alignment horizontal="center" vertical="center" textRotation="90" wrapText="1"/>
    </xf>
    <xf numFmtId="0" fontId="3" fillId="2" borderId="37" xfId="0" applyFont="1" applyFill="1" applyBorder="1" applyAlignment="1">
      <alignment horizontal="center" vertical="center"/>
    </xf>
    <xf numFmtId="0" fontId="3" fillId="2" borderId="3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0" xfId="0" applyFont="1" applyFill="1" applyAlignment="1">
      <alignment horizontal="center" vertical="center"/>
    </xf>
    <xf numFmtId="0" fontId="3" fillId="2" borderId="25"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22" xfId="0" applyFont="1" applyFill="1" applyBorder="1" applyAlignment="1">
      <alignment horizontal="center" vertical="center"/>
    </xf>
    <xf numFmtId="0" fontId="7" fillId="2" borderId="0" xfId="0" applyFont="1" applyFill="1" applyAlignment="1">
      <alignment horizontal="center"/>
    </xf>
    <xf numFmtId="0" fontId="7" fillId="4" borderId="33" xfId="0" applyFont="1" applyFill="1" applyBorder="1" applyAlignment="1">
      <alignment horizontal="center" vertical="center" wrapText="1"/>
    </xf>
    <xf numFmtId="0" fontId="7" fillId="4" borderId="34"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35" xfId="0" applyFont="1" applyFill="1" applyBorder="1" applyAlignment="1">
      <alignment horizontal="center" vertical="center" wrapText="1"/>
    </xf>
    <xf numFmtId="0" fontId="7" fillId="4" borderId="36"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2" borderId="32" xfId="0" applyFont="1" applyFill="1" applyBorder="1" applyAlignment="1">
      <alignment horizontal="center" vertical="center"/>
    </xf>
    <xf numFmtId="0" fontId="7" fillId="2" borderId="31" xfId="0" applyFont="1" applyFill="1" applyBorder="1" applyAlignment="1">
      <alignment horizontal="center" vertical="center"/>
    </xf>
    <xf numFmtId="0" fontId="7" fillId="4" borderId="8" xfId="0" applyFont="1" applyFill="1" applyBorder="1" applyAlignment="1">
      <alignment horizontal="center" vertical="center" wrapText="1"/>
    </xf>
    <xf numFmtId="0" fontId="6" fillId="3" borderId="29"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31" xfId="0" applyFont="1" applyFill="1" applyBorder="1" applyAlignment="1">
      <alignment horizontal="center" vertical="center"/>
    </xf>
    <xf numFmtId="0" fontId="7" fillId="2" borderId="33"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35"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4" fillId="13" borderId="1" xfId="0" applyFont="1" applyFill="1" applyBorder="1" applyAlignment="1">
      <alignment horizontal="center" vertical="center" textRotation="90" wrapText="1"/>
    </xf>
    <xf numFmtId="0" fontId="4" fillId="13" borderId="1" xfId="0" applyFont="1" applyFill="1" applyBorder="1" applyAlignment="1">
      <alignment horizontal="center" vertical="center" wrapText="1"/>
    </xf>
    <xf numFmtId="0" fontId="27" fillId="10" borderId="9" xfId="0" applyFont="1" applyFill="1" applyBorder="1" applyAlignment="1">
      <alignment horizontal="center" vertical="center" textRotation="90" wrapText="1"/>
    </xf>
    <xf numFmtId="0" fontId="27" fillId="10" borderId="49" xfId="0" applyFont="1" applyFill="1" applyBorder="1" applyAlignment="1">
      <alignment horizontal="center" vertical="center" textRotation="90" wrapText="1"/>
    </xf>
    <xf numFmtId="0" fontId="27" fillId="10" borderId="43" xfId="0" applyFont="1" applyFill="1" applyBorder="1" applyAlignment="1">
      <alignment horizontal="center" vertical="center" textRotation="90" wrapText="1"/>
    </xf>
    <xf numFmtId="0" fontId="27" fillId="10" borderId="6" xfId="0" applyFont="1" applyFill="1" applyBorder="1" applyAlignment="1">
      <alignment horizontal="center" vertical="center" textRotation="90" wrapText="1"/>
    </xf>
  </cellXfs>
  <cellStyles count="6">
    <cellStyle name="Normal" xfId="0" builtinId="0"/>
    <cellStyle name="Normal 10" xfId="1"/>
    <cellStyle name="Normal 2" xfId="2"/>
    <cellStyle name="Normal 2 3" xfId="3"/>
    <cellStyle name="Normal 3" xfId="4"/>
    <cellStyle name="Normal 3 2" xfId="5"/>
  </cellStyles>
  <dxfs count="100">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00B050"/>
        </patternFill>
      </fill>
    </dxf>
    <dxf>
      <fill>
        <patternFill>
          <bgColor rgb="FF00B050"/>
        </patternFill>
      </fill>
    </dxf>
    <dxf>
      <font>
        <color auto="1"/>
      </font>
      <fill>
        <patternFill>
          <bgColor rgb="FFFF0000"/>
        </patternFill>
      </fill>
    </dxf>
    <dxf>
      <fill>
        <patternFill>
          <bgColor rgb="FFFFC000"/>
        </patternFill>
      </fill>
    </dxf>
    <dxf>
      <fill>
        <patternFill>
          <bgColor rgb="FFFFFF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B80047"/>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D320"/>
      <rgbColor rgb="00FF950E"/>
      <rgbColor rgb="00FF6600"/>
      <rgbColor rgb="00666699"/>
      <rgbColor rgb="00969696"/>
      <rgbColor rgb="00003366"/>
      <rgbColor rgb="00339966"/>
      <rgbColor rgb="00003300"/>
      <rgbColor rgb="00333300"/>
      <rgbColor rgb="00993300"/>
      <rgbColor rgb="00993366"/>
      <rgbColor rgb="00333399"/>
      <rgbColor rgb="001A1A1A"/>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182563</xdr:colOff>
      <xdr:row>0</xdr:row>
      <xdr:rowOff>325438</xdr:rowOff>
    </xdr:from>
    <xdr:to>
      <xdr:col>4</xdr:col>
      <xdr:colOff>275943</xdr:colOff>
      <xdr:row>0</xdr:row>
      <xdr:rowOff>1238717</xdr:rowOff>
    </xdr:to>
    <xdr:pic>
      <xdr:nvPicPr>
        <xdr:cNvPr id="4" name="Imagen 3">
          <a:extLst>
            <a:ext uri="{FF2B5EF4-FFF2-40B4-BE49-F238E27FC236}">
              <a16:creationId xmlns:a16="http://schemas.microsoft.com/office/drawing/2014/main" id="{BA4F2868-49DB-4A69-9CCB-65EA657E96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563" y="325438"/>
          <a:ext cx="2495797" cy="91327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21"/>
  <sheetViews>
    <sheetView tabSelected="1" view="pageBreakPreview" zoomScale="70" zoomScaleNormal="116" zoomScaleSheetLayoutView="70" workbookViewId="0">
      <selection activeCell="G9" sqref="G9"/>
    </sheetView>
  </sheetViews>
  <sheetFormatPr baseColWidth="10" defaultColWidth="11.42578125" defaultRowHeight="12"/>
  <cols>
    <col min="1" max="1" width="6" style="76" customWidth="1"/>
    <col min="2" max="3" width="8.42578125" style="76" customWidth="1"/>
    <col min="4" max="4" width="13.140625" style="76" customWidth="1"/>
    <col min="5" max="5" width="16.140625" style="77" customWidth="1"/>
    <col min="6" max="6" width="4.7109375" style="77" customWidth="1"/>
    <col min="7" max="7" width="13.85546875" style="77" customWidth="1"/>
    <col min="8" max="8" width="6.42578125" style="76" customWidth="1"/>
    <col min="9" max="9" width="8.28515625" style="76" customWidth="1"/>
    <col min="10" max="10" width="10.42578125" style="76" bestFit="1" customWidth="1"/>
    <col min="11" max="11" width="9.85546875" style="76" customWidth="1"/>
    <col min="12" max="12" width="10.7109375" style="76" customWidth="1"/>
    <col min="13" max="13" width="10.140625" style="88" customWidth="1"/>
    <col min="14" max="14" width="4.140625" style="76" customWidth="1"/>
    <col min="15" max="15" width="4.7109375" style="76" customWidth="1"/>
    <col min="16" max="16" width="4.5703125" style="76" customWidth="1"/>
    <col min="17" max="17" width="5.7109375" style="76" customWidth="1"/>
    <col min="18" max="18" width="5.28515625" style="76" customWidth="1"/>
    <col min="19" max="19" width="5" style="76" customWidth="1"/>
    <col min="20" max="20" width="11" style="76" customWidth="1"/>
    <col min="21" max="21" width="7.140625" style="76" customWidth="1"/>
    <col min="22" max="22" width="3.28515625" style="76" customWidth="1"/>
    <col min="23" max="23" width="3" style="76" customWidth="1"/>
    <col min="24" max="24" width="3.140625" style="76" customWidth="1"/>
    <col min="25" max="25" width="6.85546875" style="76" customWidth="1"/>
    <col min="26" max="26" width="14.7109375" style="76" customWidth="1"/>
    <col min="27" max="27" width="4.85546875" style="76" customWidth="1"/>
    <col min="28" max="28" width="5.28515625" style="76" customWidth="1"/>
    <col min="29" max="29" width="13.42578125" style="76" customWidth="1"/>
    <col min="30" max="30" width="17.42578125" style="102" customWidth="1"/>
    <col min="31" max="31" width="15.7109375" style="76" customWidth="1"/>
    <col min="32" max="16384" width="11.42578125" style="76"/>
  </cols>
  <sheetData>
    <row r="1" spans="1:32" s="107" customFormat="1" ht="108" customHeight="1">
      <c r="A1" s="175" t="s">
        <v>0</v>
      </c>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7"/>
      <c r="AD1" s="162" t="s">
        <v>653</v>
      </c>
      <c r="AE1" s="162"/>
    </row>
    <row r="2" spans="1:32" s="85" customFormat="1" ht="15.75">
      <c r="A2" s="166" t="s">
        <v>705</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08"/>
    </row>
    <row r="3" spans="1:32" s="85" customFormat="1" ht="15.75">
      <c r="A3" s="166" t="s">
        <v>694</v>
      </c>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09"/>
    </row>
    <row r="4" spans="1:32" s="85" customFormat="1" ht="15.75">
      <c r="A4" s="166" t="s">
        <v>827</v>
      </c>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08"/>
    </row>
    <row r="5" spans="1:32" s="85" customFormat="1" ht="15.75">
      <c r="A5" s="163"/>
      <c r="B5" s="16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5"/>
    </row>
    <row r="6" spans="1:32" s="79" customFormat="1" ht="39.75" customHeight="1">
      <c r="A6" s="217" t="s">
        <v>1</v>
      </c>
      <c r="B6" s="217" t="s">
        <v>828</v>
      </c>
      <c r="C6" s="218" t="s">
        <v>655</v>
      </c>
      <c r="D6" s="217" t="s">
        <v>2</v>
      </c>
      <c r="E6" s="217" t="s">
        <v>3</v>
      </c>
      <c r="F6" s="168" t="s">
        <v>4</v>
      </c>
      <c r="G6" s="171" t="s">
        <v>11</v>
      </c>
      <c r="H6" s="171" t="s">
        <v>12</v>
      </c>
      <c r="I6" s="171" t="s">
        <v>13</v>
      </c>
      <c r="J6" s="168" t="s">
        <v>5</v>
      </c>
      <c r="K6" s="169" t="s">
        <v>6</v>
      </c>
      <c r="L6" s="169"/>
      <c r="M6" s="170"/>
      <c r="N6" s="173" t="s">
        <v>7</v>
      </c>
      <c r="O6" s="173"/>
      <c r="P6" s="173"/>
      <c r="Q6" s="173"/>
      <c r="R6" s="173"/>
      <c r="S6" s="173"/>
      <c r="T6" s="173"/>
      <c r="U6" s="86" t="s">
        <v>8</v>
      </c>
      <c r="V6" s="173" t="s">
        <v>9</v>
      </c>
      <c r="W6" s="173"/>
      <c r="X6" s="173"/>
      <c r="Y6" s="173"/>
      <c r="Z6" s="173"/>
      <c r="AA6" s="169" t="s">
        <v>10</v>
      </c>
      <c r="AB6" s="169"/>
      <c r="AC6" s="169"/>
      <c r="AD6" s="169"/>
      <c r="AE6" s="174"/>
    </row>
    <row r="7" spans="1:32" s="80" customFormat="1" ht="25.5" customHeight="1">
      <c r="A7" s="217"/>
      <c r="B7" s="217"/>
      <c r="C7" s="219"/>
      <c r="D7" s="217"/>
      <c r="E7" s="217"/>
      <c r="F7" s="155"/>
      <c r="G7" s="172"/>
      <c r="H7" s="172"/>
      <c r="I7" s="172"/>
      <c r="J7" s="155"/>
      <c r="K7" s="155" t="s">
        <v>14</v>
      </c>
      <c r="L7" s="155" t="s">
        <v>15</v>
      </c>
      <c r="M7" s="167" t="s">
        <v>16</v>
      </c>
      <c r="N7" s="155" t="s">
        <v>17</v>
      </c>
      <c r="O7" s="155" t="s">
        <v>18</v>
      </c>
      <c r="P7" s="155" t="s">
        <v>19</v>
      </c>
      <c r="Q7" s="155" t="s">
        <v>20</v>
      </c>
      <c r="R7" s="155" t="s">
        <v>21</v>
      </c>
      <c r="S7" s="155" t="s">
        <v>22</v>
      </c>
      <c r="T7" s="155" t="s">
        <v>23</v>
      </c>
      <c r="U7" s="155" t="s">
        <v>24</v>
      </c>
      <c r="V7" s="161" t="s">
        <v>25</v>
      </c>
      <c r="W7" s="161"/>
      <c r="X7" s="161"/>
      <c r="Y7" s="155" t="s">
        <v>26</v>
      </c>
      <c r="Z7" s="155" t="s">
        <v>27</v>
      </c>
      <c r="AA7" s="155" t="s">
        <v>28</v>
      </c>
      <c r="AB7" s="155" t="s">
        <v>29</v>
      </c>
      <c r="AC7" s="155" t="s">
        <v>30</v>
      </c>
      <c r="AD7" s="159" t="s">
        <v>31</v>
      </c>
      <c r="AE7" s="155" t="s">
        <v>32</v>
      </c>
    </row>
    <row r="8" spans="1:32" s="79" customFormat="1" ht="60.75" customHeight="1">
      <c r="A8" s="217"/>
      <c r="B8" s="217"/>
      <c r="C8" s="220"/>
      <c r="D8" s="217"/>
      <c r="E8" s="217"/>
      <c r="F8" s="156"/>
      <c r="G8" s="168"/>
      <c r="H8" s="168"/>
      <c r="I8" s="168"/>
      <c r="J8" s="156"/>
      <c r="K8" s="156"/>
      <c r="L8" s="156"/>
      <c r="M8" s="156"/>
      <c r="N8" s="156"/>
      <c r="O8" s="156"/>
      <c r="P8" s="156"/>
      <c r="Q8" s="156"/>
      <c r="R8" s="156"/>
      <c r="S8" s="156"/>
      <c r="T8" s="158"/>
      <c r="U8" s="156"/>
      <c r="V8" s="81" t="s">
        <v>33</v>
      </c>
      <c r="W8" s="81" t="s">
        <v>34</v>
      </c>
      <c r="X8" s="81" t="s">
        <v>35</v>
      </c>
      <c r="Y8" s="156"/>
      <c r="Z8" s="156"/>
      <c r="AA8" s="156"/>
      <c r="AB8" s="156"/>
      <c r="AC8" s="156"/>
      <c r="AD8" s="160"/>
      <c r="AE8" s="156"/>
    </row>
    <row r="9" spans="1:32" s="79" customFormat="1" ht="60.75" customHeight="1">
      <c r="A9" s="133" t="s">
        <v>36</v>
      </c>
      <c r="B9" s="133" t="s">
        <v>640</v>
      </c>
      <c r="C9" s="137" t="s">
        <v>641</v>
      </c>
      <c r="D9" s="133" t="s">
        <v>642</v>
      </c>
      <c r="E9" s="133" t="s">
        <v>643</v>
      </c>
      <c r="F9" s="82" t="s">
        <v>51</v>
      </c>
      <c r="G9" s="90" t="s">
        <v>258</v>
      </c>
      <c r="H9" s="90" t="s">
        <v>397</v>
      </c>
      <c r="I9" s="82" t="s">
        <v>260</v>
      </c>
      <c r="J9" s="82" t="s">
        <v>398</v>
      </c>
      <c r="K9" s="82" t="s">
        <v>399</v>
      </c>
      <c r="L9" s="82" t="s">
        <v>263</v>
      </c>
      <c r="M9" s="82" t="s">
        <v>264</v>
      </c>
      <c r="N9" s="91">
        <v>2</v>
      </c>
      <c r="O9" s="91">
        <v>1</v>
      </c>
      <c r="P9" s="93">
        <f t="shared" ref="P9:P18" si="0">IF(OR(N9="",O9=""),"",IF((N9*O9=0),"N/A",N9*O9))</f>
        <v>2</v>
      </c>
      <c r="Q9" s="93" t="str">
        <f t="shared" ref="Q9:Q18" si="1">IF(P9="","",IF(ISTEXT(P9),"N/A",IF(OR(P9=2,P9=4),"Bajo",IF(OR(P9=6,P9=8),"Medio",IF(OR(P9=10,P9=12,P9=18,P9=20),"Alto",IF(OR(P9=24,P9=30,P9=40),"Muy Alto","Error"))))))</f>
        <v>Bajo</v>
      </c>
      <c r="R9" s="91">
        <v>10</v>
      </c>
      <c r="S9" s="93">
        <f t="shared" ref="S9:S18" si="2">IF(OR(R9="",P9=""),"",IF(ISTEXT(P9),"N/A",P9*R9))</f>
        <v>20</v>
      </c>
      <c r="T9" s="93" t="str">
        <f t="shared" ref="T9:T18" si="3">IF(S9="","",IF(ISTEXT(S9),"IV",IF(S9=20,"IV",IF(AND(S9&gt;=40,S9&lt;=120),"III",IF(AND(S9&gt;=150,S9&lt;=500),"II",IF(AND(S9&gt;=600,S9&lt;=4000),"I","Error"))))))</f>
        <v>IV</v>
      </c>
      <c r="U9" s="93" t="str">
        <f t="shared" ref="U9:U18" si="4">IF(T9="","",IF(OR(T9="IV",T9="III"),"Aceptable",IF(T9="II","No Aceptable o Aceptable con controles",IF(T9="I","No Aceptable","Error"))))</f>
        <v>Aceptable</v>
      </c>
      <c r="V9" s="137">
        <v>6</v>
      </c>
      <c r="W9" s="137">
        <v>1</v>
      </c>
      <c r="X9" s="137">
        <f>V9+W9</f>
        <v>7</v>
      </c>
      <c r="Y9" s="94" t="s">
        <v>265</v>
      </c>
      <c r="Z9" s="82" t="s">
        <v>266</v>
      </c>
      <c r="AA9" s="82" t="s">
        <v>48</v>
      </c>
      <c r="AB9" s="82" t="s">
        <v>48</v>
      </c>
      <c r="AC9" s="82" t="s">
        <v>48</v>
      </c>
      <c r="AD9" s="82" t="s">
        <v>268</v>
      </c>
      <c r="AE9" s="82" t="s">
        <v>324</v>
      </c>
    </row>
    <row r="10" spans="1:32" s="79" customFormat="1" ht="60.75" customHeight="1">
      <c r="A10" s="133"/>
      <c r="B10" s="133"/>
      <c r="C10" s="138"/>
      <c r="D10" s="133"/>
      <c r="E10" s="133"/>
      <c r="F10" s="82" t="s">
        <v>51</v>
      </c>
      <c r="G10" s="82" t="s">
        <v>56</v>
      </c>
      <c r="H10" s="82" t="s">
        <v>403</v>
      </c>
      <c r="I10" s="82" t="s">
        <v>404</v>
      </c>
      <c r="J10" s="82" t="s">
        <v>405</v>
      </c>
      <c r="K10" s="82" t="s">
        <v>262</v>
      </c>
      <c r="L10" s="82" t="s">
        <v>278</v>
      </c>
      <c r="M10" s="82" t="s">
        <v>292</v>
      </c>
      <c r="N10" s="91">
        <v>2</v>
      </c>
      <c r="O10" s="91">
        <v>2</v>
      </c>
      <c r="P10" s="93">
        <f t="shared" si="0"/>
        <v>4</v>
      </c>
      <c r="Q10" s="93" t="str">
        <f t="shared" si="1"/>
        <v>Bajo</v>
      </c>
      <c r="R10" s="91">
        <v>25</v>
      </c>
      <c r="S10" s="93">
        <f t="shared" si="2"/>
        <v>100</v>
      </c>
      <c r="T10" s="93" t="str">
        <f t="shared" si="3"/>
        <v>III</v>
      </c>
      <c r="U10" s="93" t="s">
        <v>198</v>
      </c>
      <c r="V10" s="138"/>
      <c r="W10" s="138"/>
      <c r="X10" s="138"/>
      <c r="Y10" s="96" t="s">
        <v>406</v>
      </c>
      <c r="Z10" s="82" t="s">
        <v>407</v>
      </c>
      <c r="AA10" s="82" t="s">
        <v>48</v>
      </c>
      <c r="AB10" s="82" t="s">
        <v>48</v>
      </c>
      <c r="AC10" s="82" t="s">
        <v>408</v>
      </c>
      <c r="AD10" s="82" t="s">
        <v>409</v>
      </c>
      <c r="AE10" s="82" t="s">
        <v>48</v>
      </c>
    </row>
    <row r="11" spans="1:32" s="79" customFormat="1" ht="60.75" customHeight="1">
      <c r="A11" s="133"/>
      <c r="B11" s="133"/>
      <c r="C11" s="138"/>
      <c r="D11" s="133"/>
      <c r="E11" s="133"/>
      <c r="F11" s="82" t="s">
        <v>51</v>
      </c>
      <c r="G11" s="82" t="s">
        <v>58</v>
      </c>
      <c r="H11" s="82" t="s">
        <v>425</v>
      </c>
      <c r="I11" s="82" t="s">
        <v>426</v>
      </c>
      <c r="J11" s="82" t="s">
        <v>427</v>
      </c>
      <c r="K11" s="82" t="s">
        <v>262</v>
      </c>
      <c r="L11" s="82" t="s">
        <v>373</v>
      </c>
      <c r="M11" s="82" t="s">
        <v>374</v>
      </c>
      <c r="N11" s="90">
        <v>2</v>
      </c>
      <c r="O11" s="90">
        <v>3</v>
      </c>
      <c r="P11" s="92">
        <f t="shared" si="0"/>
        <v>6</v>
      </c>
      <c r="Q11" s="93" t="str">
        <f t="shared" si="1"/>
        <v>Medio</v>
      </c>
      <c r="R11" s="90">
        <v>10</v>
      </c>
      <c r="S11" s="93">
        <f t="shared" si="2"/>
        <v>60</v>
      </c>
      <c r="T11" s="93" t="str">
        <f t="shared" si="3"/>
        <v>III</v>
      </c>
      <c r="U11" s="93" t="s">
        <v>198</v>
      </c>
      <c r="V11" s="138"/>
      <c r="W11" s="138"/>
      <c r="X11" s="138"/>
      <c r="Y11" s="96" t="s">
        <v>375</v>
      </c>
      <c r="Z11" s="82" t="s">
        <v>376</v>
      </c>
      <c r="AA11" s="82" t="s">
        <v>48</v>
      </c>
      <c r="AB11" s="82" t="s">
        <v>48</v>
      </c>
      <c r="AC11" s="82" t="s">
        <v>48</v>
      </c>
      <c r="AD11" s="82" t="s">
        <v>377</v>
      </c>
      <c r="AE11" s="117" t="s">
        <v>48</v>
      </c>
    </row>
    <row r="12" spans="1:32" s="79" customFormat="1" ht="60.75" customHeight="1">
      <c r="A12" s="133"/>
      <c r="B12" s="133"/>
      <c r="C12" s="138"/>
      <c r="D12" s="133"/>
      <c r="E12" s="133"/>
      <c r="F12" s="82" t="s">
        <v>51</v>
      </c>
      <c r="G12" s="82" t="s">
        <v>58</v>
      </c>
      <c r="H12" s="82" t="s">
        <v>400</v>
      </c>
      <c r="I12" s="82" t="s">
        <v>401</v>
      </c>
      <c r="J12" s="82" t="s">
        <v>402</v>
      </c>
      <c r="K12" s="82" t="s">
        <v>262</v>
      </c>
      <c r="L12" s="82" t="s">
        <v>373</v>
      </c>
      <c r="M12" s="82" t="s">
        <v>374</v>
      </c>
      <c r="N12" s="90">
        <v>2</v>
      </c>
      <c r="O12" s="90">
        <v>3</v>
      </c>
      <c r="P12" s="92">
        <f t="shared" si="0"/>
        <v>6</v>
      </c>
      <c r="Q12" s="93" t="str">
        <f t="shared" si="1"/>
        <v>Medio</v>
      </c>
      <c r="R12" s="90">
        <v>10</v>
      </c>
      <c r="S12" s="93">
        <f t="shared" si="2"/>
        <v>60</v>
      </c>
      <c r="T12" s="93" t="str">
        <f t="shared" si="3"/>
        <v>III</v>
      </c>
      <c r="U12" s="93" t="s">
        <v>198</v>
      </c>
      <c r="V12" s="138"/>
      <c r="W12" s="138"/>
      <c r="X12" s="138"/>
      <c r="Y12" s="96" t="s">
        <v>375</v>
      </c>
      <c r="Z12" s="82" t="s">
        <v>376</v>
      </c>
      <c r="AA12" s="82" t="s">
        <v>48</v>
      </c>
      <c r="AB12" s="82" t="s">
        <v>48</v>
      </c>
      <c r="AC12" s="82" t="s">
        <v>48</v>
      </c>
      <c r="AD12" s="82" t="s">
        <v>377</v>
      </c>
      <c r="AE12" s="117" t="s">
        <v>48</v>
      </c>
    </row>
    <row r="13" spans="1:32" s="79" customFormat="1" ht="60.75" customHeight="1">
      <c r="A13" s="133"/>
      <c r="B13" s="133"/>
      <c r="C13" s="138"/>
      <c r="D13" s="133"/>
      <c r="E13" s="133"/>
      <c r="F13" s="82" t="s">
        <v>51</v>
      </c>
      <c r="G13" s="82" t="s">
        <v>58</v>
      </c>
      <c r="H13" s="82" t="s">
        <v>370</v>
      </c>
      <c r="I13" s="82" t="s">
        <v>371</v>
      </c>
      <c r="J13" s="82" t="s">
        <v>372</v>
      </c>
      <c r="K13" s="82" t="s">
        <v>262</v>
      </c>
      <c r="L13" s="82" t="s">
        <v>373</v>
      </c>
      <c r="M13" s="82" t="s">
        <v>374</v>
      </c>
      <c r="N13" s="90">
        <v>2</v>
      </c>
      <c r="O13" s="90">
        <v>3</v>
      </c>
      <c r="P13" s="92">
        <f t="shared" si="0"/>
        <v>6</v>
      </c>
      <c r="Q13" s="93" t="str">
        <f t="shared" si="1"/>
        <v>Medio</v>
      </c>
      <c r="R13" s="90">
        <v>10</v>
      </c>
      <c r="S13" s="93">
        <f t="shared" si="2"/>
        <v>60</v>
      </c>
      <c r="T13" s="93" t="str">
        <f t="shared" si="3"/>
        <v>III</v>
      </c>
      <c r="U13" s="93" t="s">
        <v>198</v>
      </c>
      <c r="V13" s="138"/>
      <c r="W13" s="138"/>
      <c r="X13" s="138"/>
      <c r="Y13" s="96" t="s">
        <v>375</v>
      </c>
      <c r="Z13" s="82" t="s">
        <v>376</v>
      </c>
      <c r="AA13" s="82" t="s">
        <v>48</v>
      </c>
      <c r="AB13" s="82" t="s">
        <v>48</v>
      </c>
      <c r="AC13" s="82" t="s">
        <v>48</v>
      </c>
      <c r="AD13" s="82" t="s">
        <v>377</v>
      </c>
      <c r="AE13" s="117" t="s">
        <v>48</v>
      </c>
    </row>
    <row r="14" spans="1:32" s="79" customFormat="1" ht="60.75" customHeight="1">
      <c r="A14" s="133"/>
      <c r="B14" s="133"/>
      <c r="C14" s="138"/>
      <c r="D14" s="133"/>
      <c r="E14" s="133"/>
      <c r="F14" s="82" t="s">
        <v>51</v>
      </c>
      <c r="G14" s="82" t="s">
        <v>56</v>
      </c>
      <c r="H14" s="82" t="s">
        <v>275</v>
      </c>
      <c r="I14" s="82" t="s">
        <v>410</v>
      </c>
      <c r="J14" s="82" t="s">
        <v>411</v>
      </c>
      <c r="K14" s="82" t="s">
        <v>412</v>
      </c>
      <c r="L14" s="82" t="s">
        <v>278</v>
      </c>
      <c r="M14" s="82" t="s">
        <v>292</v>
      </c>
      <c r="N14" s="91">
        <v>2</v>
      </c>
      <c r="O14" s="91">
        <v>1</v>
      </c>
      <c r="P14" s="93">
        <f t="shared" si="0"/>
        <v>2</v>
      </c>
      <c r="Q14" s="93" t="str">
        <f t="shared" si="1"/>
        <v>Bajo</v>
      </c>
      <c r="R14" s="91">
        <v>10</v>
      </c>
      <c r="S14" s="93">
        <f t="shared" si="2"/>
        <v>20</v>
      </c>
      <c r="T14" s="93" t="str">
        <f t="shared" si="3"/>
        <v>IV</v>
      </c>
      <c r="U14" s="93" t="str">
        <f t="shared" si="4"/>
        <v>Aceptable</v>
      </c>
      <c r="V14" s="138"/>
      <c r="W14" s="138"/>
      <c r="X14" s="138"/>
      <c r="Y14" s="96" t="s">
        <v>406</v>
      </c>
      <c r="Z14" s="82" t="s">
        <v>413</v>
      </c>
      <c r="AA14" s="82" t="s">
        <v>48</v>
      </c>
      <c r="AB14" s="82" t="s">
        <v>48</v>
      </c>
      <c r="AC14" s="82" t="s">
        <v>408</v>
      </c>
      <c r="AD14" s="82" t="s">
        <v>409</v>
      </c>
      <c r="AE14" s="117" t="s">
        <v>48</v>
      </c>
    </row>
    <row r="15" spans="1:32" s="79" customFormat="1" ht="60.75" customHeight="1">
      <c r="A15" s="133"/>
      <c r="B15" s="133"/>
      <c r="C15" s="138"/>
      <c r="D15" s="133"/>
      <c r="E15" s="133"/>
      <c r="F15" s="82" t="s">
        <v>51</v>
      </c>
      <c r="G15" s="82" t="s">
        <v>46</v>
      </c>
      <c r="H15" s="82" t="s">
        <v>288</v>
      </c>
      <c r="I15" s="82" t="s">
        <v>428</v>
      </c>
      <c r="J15" s="82" t="s">
        <v>415</v>
      </c>
      <c r="K15" s="82" t="s">
        <v>416</v>
      </c>
      <c r="L15" s="82" t="s">
        <v>291</v>
      </c>
      <c r="M15" s="82" t="s">
        <v>292</v>
      </c>
      <c r="N15" s="91">
        <v>2</v>
      </c>
      <c r="O15" s="91">
        <v>2</v>
      </c>
      <c r="P15" s="93">
        <f t="shared" si="0"/>
        <v>4</v>
      </c>
      <c r="Q15" s="93" t="str">
        <f t="shared" si="1"/>
        <v>Bajo</v>
      </c>
      <c r="R15" s="91">
        <v>25</v>
      </c>
      <c r="S15" s="93">
        <f t="shared" si="2"/>
        <v>100</v>
      </c>
      <c r="T15" s="93" t="str">
        <f t="shared" si="3"/>
        <v>III</v>
      </c>
      <c r="U15" s="93" t="s">
        <v>198</v>
      </c>
      <c r="V15" s="138"/>
      <c r="W15" s="138"/>
      <c r="X15" s="138"/>
      <c r="Y15" s="96" t="s">
        <v>347</v>
      </c>
      <c r="Z15" s="82" t="s">
        <v>294</v>
      </c>
      <c r="AA15" s="82" t="s">
        <v>48</v>
      </c>
      <c r="AB15" s="82" t="s">
        <v>48</v>
      </c>
      <c r="AC15" s="82" t="s">
        <v>348</v>
      </c>
      <c r="AD15" s="82" t="s">
        <v>467</v>
      </c>
      <c r="AE15" s="117" t="s">
        <v>48</v>
      </c>
    </row>
    <row r="16" spans="1:32" s="79" customFormat="1" ht="60.75" customHeight="1">
      <c r="A16" s="133"/>
      <c r="B16" s="133"/>
      <c r="C16" s="138"/>
      <c r="D16" s="133"/>
      <c r="E16" s="133"/>
      <c r="F16" s="82" t="s">
        <v>51</v>
      </c>
      <c r="G16" s="82" t="s">
        <v>46</v>
      </c>
      <c r="H16" s="82" t="s">
        <v>59</v>
      </c>
      <c r="I16" s="82" t="s">
        <v>349</v>
      </c>
      <c r="J16" s="82" t="s">
        <v>350</v>
      </c>
      <c r="K16" s="82" t="s">
        <v>53</v>
      </c>
      <c r="L16" s="82" t="s">
        <v>291</v>
      </c>
      <c r="M16" s="82" t="s">
        <v>292</v>
      </c>
      <c r="N16" s="91">
        <v>2</v>
      </c>
      <c r="O16" s="91">
        <v>2</v>
      </c>
      <c r="P16" s="93">
        <f t="shared" si="0"/>
        <v>4</v>
      </c>
      <c r="Q16" s="93" t="str">
        <f t="shared" si="1"/>
        <v>Bajo</v>
      </c>
      <c r="R16" s="91">
        <v>25</v>
      </c>
      <c r="S16" s="93">
        <f t="shared" si="2"/>
        <v>100</v>
      </c>
      <c r="T16" s="93" t="str">
        <f t="shared" si="3"/>
        <v>III</v>
      </c>
      <c r="U16" s="93" t="s">
        <v>198</v>
      </c>
      <c r="V16" s="138"/>
      <c r="W16" s="138"/>
      <c r="X16" s="138"/>
      <c r="Y16" s="96" t="s">
        <v>468</v>
      </c>
      <c r="Z16" s="82" t="s">
        <v>294</v>
      </c>
      <c r="AA16" s="82" t="s">
        <v>48</v>
      </c>
      <c r="AB16" s="82" t="s">
        <v>48</v>
      </c>
      <c r="AC16" s="82" t="s">
        <v>348</v>
      </c>
      <c r="AD16" s="82" t="s">
        <v>469</v>
      </c>
      <c r="AE16" s="117" t="s">
        <v>48</v>
      </c>
    </row>
    <row r="17" spans="1:31" s="79" customFormat="1" ht="60.75" customHeight="1">
      <c r="A17" s="133"/>
      <c r="B17" s="133"/>
      <c r="C17" s="138"/>
      <c r="D17" s="133"/>
      <c r="E17" s="133"/>
      <c r="F17" s="96" t="s">
        <v>51</v>
      </c>
      <c r="G17" s="82" t="s">
        <v>57</v>
      </c>
      <c r="H17" s="82" t="s">
        <v>325</v>
      </c>
      <c r="I17" s="82" t="s">
        <v>326</v>
      </c>
      <c r="J17" s="82" t="s">
        <v>327</v>
      </c>
      <c r="K17" s="82" t="s">
        <v>83</v>
      </c>
      <c r="L17" s="82" t="s">
        <v>94</v>
      </c>
      <c r="M17" s="82" t="s">
        <v>85</v>
      </c>
      <c r="N17" s="90">
        <v>2</v>
      </c>
      <c r="O17" s="90">
        <v>1</v>
      </c>
      <c r="P17" s="92">
        <f t="shared" si="0"/>
        <v>2</v>
      </c>
      <c r="Q17" s="93" t="str">
        <f t="shared" si="1"/>
        <v>Bajo</v>
      </c>
      <c r="R17" s="90">
        <v>10</v>
      </c>
      <c r="S17" s="93">
        <f t="shared" si="2"/>
        <v>20</v>
      </c>
      <c r="T17" s="93" t="str">
        <f t="shared" si="3"/>
        <v>IV</v>
      </c>
      <c r="U17" s="93" t="str">
        <f t="shared" si="4"/>
        <v>Aceptable</v>
      </c>
      <c r="V17" s="138"/>
      <c r="W17" s="138"/>
      <c r="X17" s="138"/>
      <c r="Y17" s="96" t="s">
        <v>86</v>
      </c>
      <c r="Z17" s="82" t="s">
        <v>329</v>
      </c>
      <c r="AA17" s="82" t="s">
        <v>48</v>
      </c>
      <c r="AB17" s="82" t="s">
        <v>44</v>
      </c>
      <c r="AC17" s="82" t="s">
        <v>330</v>
      </c>
      <c r="AD17" s="82" t="s">
        <v>331</v>
      </c>
      <c r="AE17" s="117" t="s">
        <v>48</v>
      </c>
    </row>
    <row r="18" spans="1:31" s="79" customFormat="1" ht="60.75" customHeight="1">
      <c r="A18" s="133"/>
      <c r="B18" s="133"/>
      <c r="C18" s="139"/>
      <c r="D18" s="133"/>
      <c r="E18" s="133"/>
      <c r="F18" s="82" t="s">
        <v>51</v>
      </c>
      <c r="G18" s="82" t="s">
        <v>57</v>
      </c>
      <c r="H18" s="82" t="s">
        <v>317</v>
      </c>
      <c r="I18" s="82" t="s">
        <v>318</v>
      </c>
      <c r="J18" s="82" t="s">
        <v>319</v>
      </c>
      <c r="K18" s="82" t="s">
        <v>262</v>
      </c>
      <c r="L18" s="82" t="s">
        <v>263</v>
      </c>
      <c r="M18" s="82" t="s">
        <v>308</v>
      </c>
      <c r="N18" s="91">
        <v>6</v>
      </c>
      <c r="O18" s="91">
        <v>3</v>
      </c>
      <c r="P18" s="93">
        <f t="shared" si="0"/>
        <v>18</v>
      </c>
      <c r="Q18" s="93" t="str">
        <f t="shared" si="1"/>
        <v>Alto</v>
      </c>
      <c r="R18" s="91">
        <v>25</v>
      </c>
      <c r="S18" s="93">
        <f t="shared" si="2"/>
        <v>450</v>
      </c>
      <c r="T18" s="93" t="str">
        <f t="shared" si="3"/>
        <v>II</v>
      </c>
      <c r="U18" s="93" t="str">
        <f t="shared" si="4"/>
        <v>No Aceptable o Aceptable con controles</v>
      </c>
      <c r="V18" s="139"/>
      <c r="W18" s="139"/>
      <c r="X18" s="139"/>
      <c r="Y18" s="96" t="s">
        <v>320</v>
      </c>
      <c r="Z18" s="82" t="s">
        <v>321</v>
      </c>
      <c r="AA18" s="82" t="s">
        <v>48</v>
      </c>
      <c r="AB18" s="82" t="s">
        <v>48</v>
      </c>
      <c r="AC18" s="82" t="s">
        <v>322</v>
      </c>
      <c r="AD18" s="82" t="s">
        <v>323</v>
      </c>
      <c r="AE18" s="117" t="s">
        <v>48</v>
      </c>
    </row>
    <row r="19" spans="1:31" s="79" customFormat="1" ht="68.45" customHeight="1">
      <c r="A19" s="133" t="s">
        <v>36</v>
      </c>
      <c r="B19" s="137" t="s">
        <v>254</v>
      </c>
      <c r="C19" s="137" t="s">
        <v>255</v>
      </c>
      <c r="D19" s="137" t="s">
        <v>256</v>
      </c>
      <c r="E19" s="137" t="s">
        <v>257</v>
      </c>
      <c r="F19" s="89" t="s">
        <v>51</v>
      </c>
      <c r="G19" s="90" t="s">
        <v>258</v>
      </c>
      <c r="H19" s="90" t="s">
        <v>259</v>
      </c>
      <c r="I19" s="82" t="s">
        <v>260</v>
      </c>
      <c r="J19" s="82" t="s">
        <v>261</v>
      </c>
      <c r="K19" s="82" t="s">
        <v>262</v>
      </c>
      <c r="L19" s="82" t="s">
        <v>263</v>
      </c>
      <c r="M19" s="82" t="s">
        <v>264</v>
      </c>
      <c r="N19" s="91">
        <v>2</v>
      </c>
      <c r="O19" s="91">
        <v>1</v>
      </c>
      <c r="P19" s="92">
        <f t="shared" ref="P19:P28" si="5">IF(OR(N19="",O19=""),"",IF((N19*O19=0),"N/A",N19*O19))</f>
        <v>2</v>
      </c>
      <c r="Q19" s="93" t="str">
        <f t="shared" ref="Q19:Q28" si="6">IF(P19="","",IF(ISTEXT(P19),"N/A",IF(OR(P19=2,P19=4),"Bajo",IF(OR(P19=6,P19=8),"Medio",IF(OR(P19=10,P19=12,P19=18,P19=20),"Alto",IF(OR(P19=24,P19=30,P19=40),"Muy Alto","Error"))))))</f>
        <v>Bajo</v>
      </c>
      <c r="R19" s="91">
        <v>10</v>
      </c>
      <c r="S19" s="93">
        <f>IF(OR(R19="",P19=""),"",IF(ISTEXT(P19),"N/A",P19*R19))</f>
        <v>20</v>
      </c>
      <c r="T19" s="93" t="str">
        <f t="shared" ref="T19:T101" si="7">IF(S19="","",IF(ISTEXT(S19),"IV",IF(S19=20,"IV",IF(AND(S19&gt;=40,S19&lt;=120),"III",IF(AND(S19&gt;=150,S19&lt;=500),"II",IF(AND(S19&gt;=600,S19&lt;=4000),"I","Error"))))))</f>
        <v>IV</v>
      </c>
      <c r="U19" s="93" t="str">
        <f>IF(T19="","",IF(OR(T19="IV",T19="III"),"Aceptable",IF(T19="II","No Aceptable o Aceptable con controles",IF(T19="I","No Aceptable","Error"))))</f>
        <v>Aceptable</v>
      </c>
      <c r="V19" s="137">
        <v>1</v>
      </c>
      <c r="W19" s="137">
        <v>1</v>
      </c>
      <c r="X19" s="137">
        <v>2</v>
      </c>
      <c r="Y19" s="95" t="s">
        <v>265</v>
      </c>
      <c r="Z19" s="82" t="s">
        <v>266</v>
      </c>
      <c r="AA19" s="95" t="s">
        <v>44</v>
      </c>
      <c r="AB19" s="95" t="s">
        <v>44</v>
      </c>
      <c r="AC19" s="82" t="s">
        <v>267</v>
      </c>
      <c r="AD19" s="99" t="s">
        <v>268</v>
      </c>
      <c r="AE19" s="117" t="s">
        <v>324</v>
      </c>
    </row>
    <row r="20" spans="1:31" s="79" customFormat="1" ht="68.45" customHeight="1">
      <c r="A20" s="133"/>
      <c r="B20" s="138"/>
      <c r="C20" s="138"/>
      <c r="D20" s="138"/>
      <c r="E20" s="138"/>
      <c r="F20" s="89" t="s">
        <v>269</v>
      </c>
      <c r="G20" s="82" t="s">
        <v>258</v>
      </c>
      <c r="H20" s="82" t="s">
        <v>270</v>
      </c>
      <c r="I20" s="82" t="s">
        <v>271</v>
      </c>
      <c r="J20" s="82" t="s">
        <v>272</v>
      </c>
      <c r="K20" s="82" t="s">
        <v>262</v>
      </c>
      <c r="L20" s="82" t="s">
        <v>262</v>
      </c>
      <c r="M20" s="82" t="s">
        <v>264</v>
      </c>
      <c r="N20" s="90">
        <v>2</v>
      </c>
      <c r="O20" s="90">
        <v>1</v>
      </c>
      <c r="P20" s="92">
        <f t="shared" si="5"/>
        <v>2</v>
      </c>
      <c r="Q20" s="93" t="str">
        <f t="shared" si="6"/>
        <v>Bajo</v>
      </c>
      <c r="R20" s="90">
        <v>10</v>
      </c>
      <c r="S20" s="92">
        <f>IF(OR(R20="",P20=""),"",IF(ISTEXT(P20),"N/A",P20*R20))</f>
        <v>20</v>
      </c>
      <c r="T20" s="93" t="str">
        <f t="shared" si="7"/>
        <v>IV</v>
      </c>
      <c r="U20" s="92" t="str">
        <f>IF(T20="","",IF(OR(T20="IV",T20="III"),"Aceptable",IF(T20="II","No Aceptable o Aceptable con controles",IF(T20="I","No Aceptable","Error"))))</f>
        <v>Aceptable</v>
      </c>
      <c r="V20" s="138"/>
      <c r="W20" s="138"/>
      <c r="X20" s="138"/>
      <c r="Y20" s="117" t="s">
        <v>273</v>
      </c>
      <c r="Z20" s="82" t="s">
        <v>266</v>
      </c>
      <c r="AA20" s="95" t="s">
        <v>44</v>
      </c>
      <c r="AB20" s="95" t="s">
        <v>44</v>
      </c>
      <c r="AC20" s="95" t="s">
        <v>267</v>
      </c>
      <c r="AD20" s="99" t="s">
        <v>274</v>
      </c>
      <c r="AE20" s="117" t="s">
        <v>324</v>
      </c>
    </row>
    <row r="21" spans="1:31" s="79" customFormat="1" ht="68.45" customHeight="1">
      <c r="A21" s="133"/>
      <c r="B21" s="138"/>
      <c r="C21" s="138"/>
      <c r="D21" s="138"/>
      <c r="E21" s="138"/>
      <c r="F21" s="82" t="s">
        <v>51</v>
      </c>
      <c r="G21" s="82" t="s">
        <v>56</v>
      </c>
      <c r="H21" s="82" t="s">
        <v>275</v>
      </c>
      <c r="I21" s="82" t="s">
        <v>276</v>
      </c>
      <c r="J21" s="82" t="s">
        <v>277</v>
      </c>
      <c r="K21" s="82" t="s">
        <v>262</v>
      </c>
      <c r="L21" s="82" t="s">
        <v>278</v>
      </c>
      <c r="M21" s="82" t="s">
        <v>262</v>
      </c>
      <c r="N21" s="90">
        <v>2</v>
      </c>
      <c r="O21" s="90">
        <v>1</v>
      </c>
      <c r="P21" s="92">
        <f t="shared" si="5"/>
        <v>2</v>
      </c>
      <c r="Q21" s="93" t="str">
        <f t="shared" si="6"/>
        <v>Bajo</v>
      </c>
      <c r="R21" s="90">
        <v>10</v>
      </c>
      <c r="S21" s="93">
        <v>20</v>
      </c>
      <c r="T21" s="93" t="str">
        <f t="shared" si="7"/>
        <v>IV</v>
      </c>
      <c r="U21" s="93" t="s">
        <v>200</v>
      </c>
      <c r="V21" s="138"/>
      <c r="W21" s="138"/>
      <c r="X21" s="138"/>
      <c r="Y21" s="117" t="s">
        <v>279</v>
      </c>
      <c r="Z21" s="82" t="s">
        <v>69</v>
      </c>
      <c r="AA21" s="82" t="s">
        <v>48</v>
      </c>
      <c r="AB21" s="82" t="s">
        <v>280</v>
      </c>
      <c r="AC21" s="82" t="s">
        <v>48</v>
      </c>
      <c r="AD21" s="99" t="s">
        <v>281</v>
      </c>
      <c r="AE21" s="117" t="s">
        <v>48</v>
      </c>
    </row>
    <row r="22" spans="1:31" s="79" customFormat="1" ht="68.45" customHeight="1">
      <c r="A22" s="133"/>
      <c r="B22" s="138"/>
      <c r="C22" s="138"/>
      <c r="D22" s="138"/>
      <c r="E22" s="138"/>
      <c r="F22" s="89" t="s">
        <v>51</v>
      </c>
      <c r="G22" s="82" t="s">
        <v>61</v>
      </c>
      <c r="H22" s="82" t="s">
        <v>228</v>
      </c>
      <c r="I22" s="82" t="s">
        <v>282</v>
      </c>
      <c r="J22" s="82" t="s">
        <v>283</v>
      </c>
      <c r="K22" s="82" t="s">
        <v>262</v>
      </c>
      <c r="L22" s="82" t="s">
        <v>262</v>
      </c>
      <c r="M22" s="82" t="s">
        <v>262</v>
      </c>
      <c r="N22" s="91">
        <v>2</v>
      </c>
      <c r="O22" s="91">
        <v>1</v>
      </c>
      <c r="P22" s="92">
        <f t="shared" si="5"/>
        <v>2</v>
      </c>
      <c r="Q22" s="93" t="str">
        <f t="shared" si="6"/>
        <v>Bajo</v>
      </c>
      <c r="R22" s="91">
        <v>10</v>
      </c>
      <c r="S22" s="93">
        <f t="shared" ref="S22:S28" si="8">IF(OR(R22="",P22=""),"",IF(ISTEXT(P22),"N/A",P22*R22))</f>
        <v>20</v>
      </c>
      <c r="T22" s="93" t="str">
        <f t="shared" si="7"/>
        <v>IV</v>
      </c>
      <c r="U22" s="93" t="str">
        <f t="shared" ref="U22:U27" si="9">IF(T22="","",IF(OR(T22="IV",T22="III"),"Aceptable",IF(T22="II","No Aceptable o Aceptable con controles",IF(T22="I","No Aceptable","Error"))))</f>
        <v>Aceptable</v>
      </c>
      <c r="V22" s="138"/>
      <c r="W22" s="138"/>
      <c r="X22" s="138"/>
      <c r="Y22" s="95" t="s">
        <v>284</v>
      </c>
      <c r="Z22" s="82" t="s">
        <v>285</v>
      </c>
      <c r="AA22" s="95" t="s">
        <v>44</v>
      </c>
      <c r="AB22" s="95" t="s">
        <v>44</v>
      </c>
      <c r="AC22" s="95" t="s">
        <v>286</v>
      </c>
      <c r="AD22" s="100" t="s">
        <v>287</v>
      </c>
      <c r="AE22" s="117" t="s">
        <v>324</v>
      </c>
    </row>
    <row r="23" spans="1:31" s="79" customFormat="1" ht="68.45" customHeight="1">
      <c r="A23" s="133"/>
      <c r="B23" s="138"/>
      <c r="C23" s="138"/>
      <c r="D23" s="138"/>
      <c r="E23" s="138"/>
      <c r="F23" s="89" t="s">
        <v>51</v>
      </c>
      <c r="G23" s="82" t="s">
        <v>46</v>
      </c>
      <c r="H23" s="82" t="s">
        <v>288</v>
      </c>
      <c r="I23" s="82" t="s">
        <v>289</v>
      </c>
      <c r="J23" s="82" t="s">
        <v>290</v>
      </c>
      <c r="K23" s="82" t="s">
        <v>262</v>
      </c>
      <c r="L23" s="82" t="s">
        <v>291</v>
      </c>
      <c r="M23" s="82" t="s">
        <v>292</v>
      </c>
      <c r="N23" s="91">
        <v>2</v>
      </c>
      <c r="O23" s="91">
        <v>4</v>
      </c>
      <c r="P23" s="92">
        <f t="shared" si="5"/>
        <v>8</v>
      </c>
      <c r="Q23" s="93" t="str">
        <f t="shared" si="6"/>
        <v>Medio</v>
      </c>
      <c r="R23" s="91">
        <v>10</v>
      </c>
      <c r="S23" s="93">
        <f t="shared" si="8"/>
        <v>80</v>
      </c>
      <c r="T23" s="93" t="str">
        <f t="shared" si="7"/>
        <v>III</v>
      </c>
      <c r="U23" s="93" t="s">
        <v>198</v>
      </c>
      <c r="V23" s="138"/>
      <c r="W23" s="138"/>
      <c r="X23" s="138"/>
      <c r="Y23" s="119" t="s">
        <v>293</v>
      </c>
      <c r="Z23" s="82" t="s">
        <v>294</v>
      </c>
      <c r="AA23" s="95" t="s">
        <v>44</v>
      </c>
      <c r="AB23" s="95" t="s">
        <v>44</v>
      </c>
      <c r="AC23" s="82" t="s">
        <v>295</v>
      </c>
      <c r="AD23" s="99" t="s">
        <v>296</v>
      </c>
      <c r="AE23" s="117" t="s">
        <v>48</v>
      </c>
    </row>
    <row r="24" spans="1:31" s="79" customFormat="1" ht="68.45" customHeight="1">
      <c r="A24" s="133"/>
      <c r="B24" s="138"/>
      <c r="C24" s="138"/>
      <c r="D24" s="138"/>
      <c r="E24" s="138"/>
      <c r="F24" s="89" t="s">
        <v>51</v>
      </c>
      <c r="G24" s="82" t="s">
        <v>57</v>
      </c>
      <c r="H24" s="82" t="s">
        <v>40</v>
      </c>
      <c r="I24" s="83" t="s">
        <v>297</v>
      </c>
      <c r="J24" s="83" t="s">
        <v>298</v>
      </c>
      <c r="K24" s="83" t="s">
        <v>299</v>
      </c>
      <c r="L24" s="82" t="s">
        <v>300</v>
      </c>
      <c r="M24" s="82" t="s">
        <v>301</v>
      </c>
      <c r="N24" s="91">
        <v>2</v>
      </c>
      <c r="O24" s="91">
        <v>4</v>
      </c>
      <c r="P24" s="92">
        <f t="shared" si="5"/>
        <v>8</v>
      </c>
      <c r="Q24" s="93" t="str">
        <f t="shared" si="6"/>
        <v>Medio</v>
      </c>
      <c r="R24" s="91">
        <v>60</v>
      </c>
      <c r="S24" s="93">
        <f t="shared" si="8"/>
        <v>480</v>
      </c>
      <c r="T24" s="93" t="str">
        <f t="shared" si="7"/>
        <v>II</v>
      </c>
      <c r="U24" s="93" t="str">
        <f t="shared" si="9"/>
        <v>No Aceptable o Aceptable con controles</v>
      </c>
      <c r="V24" s="138"/>
      <c r="W24" s="138"/>
      <c r="X24" s="138"/>
      <c r="Y24" s="95" t="s">
        <v>302</v>
      </c>
      <c r="Z24" s="82" t="s">
        <v>303</v>
      </c>
      <c r="AA24" s="95" t="s">
        <v>44</v>
      </c>
      <c r="AB24" s="82" t="s">
        <v>48</v>
      </c>
      <c r="AC24" s="82" t="s">
        <v>304</v>
      </c>
      <c r="AD24" s="99" t="s">
        <v>305</v>
      </c>
      <c r="AE24" s="117" t="s">
        <v>48</v>
      </c>
    </row>
    <row r="25" spans="1:31" s="79" customFormat="1" ht="68.45" customHeight="1">
      <c r="A25" s="133"/>
      <c r="B25" s="138"/>
      <c r="C25" s="138"/>
      <c r="D25" s="138"/>
      <c r="E25" s="138"/>
      <c r="F25" s="89" t="s">
        <v>51</v>
      </c>
      <c r="G25" s="82" t="s">
        <v>57</v>
      </c>
      <c r="H25" s="82" t="s">
        <v>306</v>
      </c>
      <c r="I25" s="82" t="s">
        <v>307</v>
      </c>
      <c r="J25" s="82" t="s">
        <v>41</v>
      </c>
      <c r="K25" s="82" t="s">
        <v>262</v>
      </c>
      <c r="L25" s="82" t="s">
        <v>262</v>
      </c>
      <c r="M25" s="82" t="s">
        <v>308</v>
      </c>
      <c r="N25" s="91">
        <v>2</v>
      </c>
      <c r="O25" s="91">
        <v>4</v>
      </c>
      <c r="P25" s="92">
        <f t="shared" si="5"/>
        <v>8</v>
      </c>
      <c r="Q25" s="93" t="str">
        <f t="shared" si="6"/>
        <v>Medio</v>
      </c>
      <c r="R25" s="91">
        <v>60</v>
      </c>
      <c r="S25" s="93">
        <f t="shared" si="8"/>
        <v>480</v>
      </c>
      <c r="T25" s="93" t="str">
        <f t="shared" si="7"/>
        <v>II</v>
      </c>
      <c r="U25" s="93" t="str">
        <f t="shared" si="9"/>
        <v>No Aceptable o Aceptable con controles</v>
      </c>
      <c r="V25" s="138"/>
      <c r="W25" s="138"/>
      <c r="X25" s="138"/>
      <c r="Y25" s="95" t="s">
        <v>309</v>
      </c>
      <c r="Z25" s="95" t="s">
        <v>310</v>
      </c>
      <c r="AA25" s="95" t="s">
        <v>44</v>
      </c>
      <c r="AB25" s="98" t="s">
        <v>44</v>
      </c>
      <c r="AC25" s="83" t="s">
        <v>48</v>
      </c>
      <c r="AD25" s="101" t="s">
        <v>311</v>
      </c>
      <c r="AE25" s="117" t="s">
        <v>48</v>
      </c>
    </row>
    <row r="26" spans="1:31" s="79" customFormat="1" ht="68.45" customHeight="1">
      <c r="A26" s="133"/>
      <c r="B26" s="138"/>
      <c r="C26" s="138"/>
      <c r="D26" s="138"/>
      <c r="E26" s="138"/>
      <c r="F26" s="89" t="s">
        <v>51</v>
      </c>
      <c r="G26" s="82" t="s">
        <v>39</v>
      </c>
      <c r="H26" s="82" t="s">
        <v>73</v>
      </c>
      <c r="I26" s="82" t="s">
        <v>312</v>
      </c>
      <c r="J26" s="82" t="s">
        <v>74</v>
      </c>
      <c r="K26" s="82" t="s">
        <v>313</v>
      </c>
      <c r="L26" s="82" t="s">
        <v>262</v>
      </c>
      <c r="M26" s="82" t="s">
        <v>262</v>
      </c>
      <c r="N26" s="91">
        <v>2</v>
      </c>
      <c r="O26" s="91">
        <v>1</v>
      </c>
      <c r="P26" s="92">
        <f t="shared" si="5"/>
        <v>2</v>
      </c>
      <c r="Q26" s="93" t="str">
        <f t="shared" si="6"/>
        <v>Bajo</v>
      </c>
      <c r="R26" s="91">
        <v>10</v>
      </c>
      <c r="S26" s="93">
        <f t="shared" si="8"/>
        <v>20</v>
      </c>
      <c r="T26" s="93" t="str">
        <f t="shared" si="7"/>
        <v>IV</v>
      </c>
      <c r="U26" s="93" t="str">
        <f t="shared" si="9"/>
        <v>Aceptable</v>
      </c>
      <c r="V26" s="138"/>
      <c r="W26" s="138"/>
      <c r="X26" s="138"/>
      <c r="Y26" s="95" t="s">
        <v>314</v>
      </c>
      <c r="Z26" s="95" t="s">
        <v>69</v>
      </c>
      <c r="AA26" s="95" t="s">
        <v>44</v>
      </c>
      <c r="AB26" s="95" t="s">
        <v>44</v>
      </c>
      <c r="AC26" s="95" t="s">
        <v>315</v>
      </c>
      <c r="AD26" s="100" t="s">
        <v>316</v>
      </c>
      <c r="AE26" s="117" t="s">
        <v>48</v>
      </c>
    </row>
    <row r="27" spans="1:31" s="79" customFormat="1" ht="68.45" customHeight="1">
      <c r="A27" s="133"/>
      <c r="B27" s="138"/>
      <c r="C27" s="138"/>
      <c r="D27" s="138"/>
      <c r="E27" s="138"/>
      <c r="F27" s="82" t="s">
        <v>51</v>
      </c>
      <c r="G27" s="82" t="s">
        <v>57</v>
      </c>
      <c r="H27" s="82" t="s">
        <v>317</v>
      </c>
      <c r="I27" s="82" t="s">
        <v>318</v>
      </c>
      <c r="J27" s="82" t="s">
        <v>319</v>
      </c>
      <c r="K27" s="82" t="s">
        <v>262</v>
      </c>
      <c r="L27" s="82" t="s">
        <v>263</v>
      </c>
      <c r="M27" s="82" t="s">
        <v>308</v>
      </c>
      <c r="N27" s="91">
        <v>6</v>
      </c>
      <c r="O27" s="91">
        <v>3</v>
      </c>
      <c r="P27" s="93">
        <f t="shared" si="5"/>
        <v>18</v>
      </c>
      <c r="Q27" s="93" t="str">
        <f t="shared" si="6"/>
        <v>Alto</v>
      </c>
      <c r="R27" s="91">
        <v>25</v>
      </c>
      <c r="S27" s="93">
        <f t="shared" si="8"/>
        <v>450</v>
      </c>
      <c r="T27" s="93" t="str">
        <f t="shared" si="7"/>
        <v>II</v>
      </c>
      <c r="U27" s="93" t="str">
        <f t="shared" si="9"/>
        <v>No Aceptable o Aceptable con controles</v>
      </c>
      <c r="V27" s="118">
        <v>1</v>
      </c>
      <c r="W27" s="118">
        <v>1</v>
      </c>
      <c r="X27" s="118">
        <v>2</v>
      </c>
      <c r="Y27" s="117" t="s">
        <v>320</v>
      </c>
      <c r="Z27" s="82" t="s">
        <v>321</v>
      </c>
      <c r="AA27" s="82" t="s">
        <v>48</v>
      </c>
      <c r="AB27" s="82" t="s">
        <v>48</v>
      </c>
      <c r="AC27" s="82" t="s">
        <v>322</v>
      </c>
      <c r="AD27" s="99" t="s">
        <v>323</v>
      </c>
      <c r="AE27" s="117" t="s">
        <v>48</v>
      </c>
    </row>
    <row r="28" spans="1:31" s="79" customFormat="1" ht="68.45" customHeight="1">
      <c r="A28" s="133"/>
      <c r="B28" s="138"/>
      <c r="C28" s="138"/>
      <c r="D28" s="138"/>
      <c r="E28" s="138"/>
      <c r="F28" s="89" t="s">
        <v>55</v>
      </c>
      <c r="G28" s="82" t="s">
        <v>57</v>
      </c>
      <c r="H28" s="82" t="s">
        <v>325</v>
      </c>
      <c r="I28" s="82" t="s">
        <v>326</v>
      </c>
      <c r="J28" s="82" t="s">
        <v>327</v>
      </c>
      <c r="K28" s="82" t="s">
        <v>83</v>
      </c>
      <c r="L28" s="82" t="s">
        <v>94</v>
      </c>
      <c r="M28" s="82" t="s">
        <v>85</v>
      </c>
      <c r="N28" s="90">
        <v>6</v>
      </c>
      <c r="O28" s="90">
        <v>3</v>
      </c>
      <c r="P28" s="92">
        <f t="shared" si="5"/>
        <v>18</v>
      </c>
      <c r="Q28" s="93" t="str">
        <f t="shared" si="6"/>
        <v>Alto</v>
      </c>
      <c r="R28" s="90">
        <v>25</v>
      </c>
      <c r="S28" s="93">
        <f t="shared" si="8"/>
        <v>450</v>
      </c>
      <c r="T28" s="93" t="str">
        <f t="shared" si="7"/>
        <v>II</v>
      </c>
      <c r="U28" s="93" t="s">
        <v>200</v>
      </c>
      <c r="V28" s="118">
        <v>1</v>
      </c>
      <c r="W28" s="118">
        <v>0</v>
      </c>
      <c r="X28" s="118">
        <v>1</v>
      </c>
      <c r="Y28" s="117" t="s">
        <v>328</v>
      </c>
      <c r="Z28" s="82" t="s">
        <v>329</v>
      </c>
      <c r="AA28" s="82" t="s">
        <v>48</v>
      </c>
      <c r="AB28" s="82" t="s">
        <v>48</v>
      </c>
      <c r="AC28" s="82" t="s">
        <v>330</v>
      </c>
      <c r="AD28" s="99" t="s">
        <v>331</v>
      </c>
      <c r="AE28" s="117" t="s">
        <v>48</v>
      </c>
    </row>
    <row r="29" spans="1:31" s="79" customFormat="1" ht="68.45" customHeight="1">
      <c r="A29" s="133"/>
      <c r="B29" s="139"/>
      <c r="C29" s="139"/>
      <c r="D29" s="139"/>
      <c r="E29" s="139"/>
      <c r="F29" s="89" t="s">
        <v>55</v>
      </c>
      <c r="G29" s="82" t="s">
        <v>57</v>
      </c>
      <c r="H29" s="82" t="s">
        <v>332</v>
      </c>
      <c r="I29" s="82" t="s">
        <v>333</v>
      </c>
      <c r="J29" s="82" t="s">
        <v>334</v>
      </c>
      <c r="K29" s="82" t="s">
        <v>262</v>
      </c>
      <c r="L29" s="82" t="s">
        <v>263</v>
      </c>
      <c r="M29" s="82" t="s">
        <v>262</v>
      </c>
      <c r="N29" s="91">
        <v>2</v>
      </c>
      <c r="O29" s="91">
        <v>1</v>
      </c>
      <c r="P29" s="93">
        <v>2</v>
      </c>
      <c r="Q29" s="93" t="s">
        <v>335</v>
      </c>
      <c r="R29" s="91">
        <v>10</v>
      </c>
      <c r="S29" s="93">
        <v>20</v>
      </c>
      <c r="T29" s="93" t="str">
        <f t="shared" si="7"/>
        <v>IV</v>
      </c>
      <c r="U29" s="93" t="s">
        <v>200</v>
      </c>
      <c r="V29" s="118">
        <v>1</v>
      </c>
      <c r="W29" s="118">
        <v>0</v>
      </c>
      <c r="X29" s="118">
        <v>1</v>
      </c>
      <c r="Y29" s="117" t="s">
        <v>336</v>
      </c>
      <c r="Z29" s="82" t="s">
        <v>337</v>
      </c>
      <c r="AA29" s="82" t="s">
        <v>338</v>
      </c>
      <c r="AB29" s="82" t="s">
        <v>44</v>
      </c>
      <c r="AC29" s="82" t="s">
        <v>339</v>
      </c>
      <c r="AD29" s="99" t="s">
        <v>340</v>
      </c>
      <c r="AE29" s="117" t="s">
        <v>48</v>
      </c>
    </row>
    <row r="30" spans="1:31" s="79" customFormat="1" ht="68.45" customHeight="1">
      <c r="A30" s="133" t="s">
        <v>36</v>
      </c>
      <c r="B30" s="137" t="s">
        <v>341</v>
      </c>
      <c r="C30" s="137" t="s">
        <v>342</v>
      </c>
      <c r="D30" s="137" t="s">
        <v>343</v>
      </c>
      <c r="E30" s="137" t="s">
        <v>344</v>
      </c>
      <c r="F30" s="89" t="s">
        <v>37</v>
      </c>
      <c r="G30" s="90" t="s">
        <v>258</v>
      </c>
      <c r="H30" s="90" t="s">
        <v>259</v>
      </c>
      <c r="I30" s="82" t="s">
        <v>260</v>
      </c>
      <c r="J30" s="82" t="s">
        <v>261</v>
      </c>
      <c r="K30" s="82" t="s">
        <v>262</v>
      </c>
      <c r="L30" s="82" t="s">
        <v>263</v>
      </c>
      <c r="M30" s="82" t="s">
        <v>264</v>
      </c>
      <c r="N30" s="91">
        <v>2</v>
      </c>
      <c r="O30" s="91">
        <v>1</v>
      </c>
      <c r="P30" s="93">
        <f>IF(OR(N30="",O30=""),"",IF((N30*O30=0),"N/A",N30*O30))</f>
        <v>2</v>
      </c>
      <c r="Q30" s="93" t="str">
        <f>IF(P30="","",IF(ISTEXT(P30),"N/A",IF(OR(P30=2,P30=4),"Bajo",IF(OR(P30=6,P30=8),"Medio",IF(OR(P30=10,P30=12,P30=18,P30=20),"Alto",IF(OR(P30=24,P30=30,P30=40),"Muy Alto","Error"))))))</f>
        <v>Bajo</v>
      </c>
      <c r="R30" s="91">
        <v>10</v>
      </c>
      <c r="S30" s="93">
        <f>IF(OR(R30="",P30=""),"",IF(ISTEXT(P30),"N/A",P30*R30))</f>
        <v>20</v>
      </c>
      <c r="T30" s="93" t="str">
        <f t="shared" si="7"/>
        <v>IV</v>
      </c>
      <c r="U30" s="93" t="str">
        <f>IF(T30="","",IF(OR(T30="IV",T30="III"),"Aceptable",IF(T30="II","No Aceptable o Aceptable con controles",IF(T30="I","No Aceptable","Error"))))</f>
        <v>Aceptable</v>
      </c>
      <c r="V30" s="137">
        <v>0</v>
      </c>
      <c r="W30" s="137">
        <v>3</v>
      </c>
      <c r="X30" s="137">
        <f>V30+W30</f>
        <v>3</v>
      </c>
      <c r="Y30" s="94" t="s">
        <v>265</v>
      </c>
      <c r="Z30" s="82" t="s">
        <v>266</v>
      </c>
      <c r="AA30" s="82" t="s">
        <v>48</v>
      </c>
      <c r="AB30" s="82" t="s">
        <v>48</v>
      </c>
      <c r="AC30" s="82" t="s">
        <v>48</v>
      </c>
      <c r="AD30" s="82" t="s">
        <v>268</v>
      </c>
      <c r="AE30" s="117" t="s">
        <v>324</v>
      </c>
    </row>
    <row r="31" spans="1:31" s="79" customFormat="1" ht="68.45" customHeight="1">
      <c r="A31" s="133"/>
      <c r="B31" s="138"/>
      <c r="C31" s="138"/>
      <c r="D31" s="138"/>
      <c r="E31" s="138"/>
      <c r="F31" s="96" t="s">
        <v>51</v>
      </c>
      <c r="G31" s="82" t="s">
        <v>46</v>
      </c>
      <c r="H31" s="82" t="s">
        <v>288</v>
      </c>
      <c r="I31" s="82" t="s">
        <v>345</v>
      </c>
      <c r="J31" s="82" t="s">
        <v>346</v>
      </c>
      <c r="K31" s="82" t="s">
        <v>262</v>
      </c>
      <c r="L31" s="82" t="s">
        <v>291</v>
      </c>
      <c r="M31" s="82" t="s">
        <v>292</v>
      </c>
      <c r="N31" s="90">
        <v>2</v>
      </c>
      <c r="O31" s="90">
        <v>1</v>
      </c>
      <c r="P31" s="92">
        <f>IF(OR(N31="",O31=""),"",IF((N31*O31=0),"N/A",N31*O31))</f>
        <v>2</v>
      </c>
      <c r="Q31" s="93" t="str">
        <f>IF(P31="","",IF(ISTEXT(P31),"N/A",IF(OR(P31=2,P31=4),"Bajo",IF(OR(P31=6,P31=8),"Medio",IF(OR(P31=10,P31=12,P31=18,P31=20),"Alto",IF(OR(P31=24,P31=30,P31=40),"Muy Alto","Error"))))))</f>
        <v>Bajo</v>
      </c>
      <c r="R31" s="90">
        <v>10</v>
      </c>
      <c r="S31" s="93">
        <f>IF(OR(R31="",P31=""),"",IF(ISTEXT(P31),"N/A",P31*R31))</f>
        <v>20</v>
      </c>
      <c r="T31" s="93" t="str">
        <f t="shared" si="7"/>
        <v>IV</v>
      </c>
      <c r="U31" s="93" t="str">
        <f>IF(T31="","",IF(OR(T31="IV",T31="III"),"Aceptable",IF(T31="II","No Aceptable o Aceptable con controles",IF(T31="I","No Aceptable","Error"))))</f>
        <v>Aceptable</v>
      </c>
      <c r="V31" s="138"/>
      <c r="W31" s="138"/>
      <c r="X31" s="138"/>
      <c r="Y31" s="96" t="s">
        <v>347</v>
      </c>
      <c r="Z31" s="82" t="s">
        <v>294</v>
      </c>
      <c r="AA31" s="82" t="s">
        <v>48</v>
      </c>
      <c r="AB31" s="82" t="s">
        <v>48</v>
      </c>
      <c r="AC31" s="82" t="s">
        <v>348</v>
      </c>
      <c r="AD31" s="82" t="s">
        <v>296</v>
      </c>
      <c r="AE31" s="117" t="s">
        <v>48</v>
      </c>
    </row>
    <row r="32" spans="1:31" s="79" customFormat="1" ht="68.45" customHeight="1">
      <c r="A32" s="133"/>
      <c r="B32" s="138"/>
      <c r="C32" s="138"/>
      <c r="D32" s="138"/>
      <c r="E32" s="138"/>
      <c r="F32" s="82" t="s">
        <v>51</v>
      </c>
      <c r="G32" s="82" t="s">
        <v>46</v>
      </c>
      <c r="H32" s="82" t="s">
        <v>59</v>
      </c>
      <c r="I32" s="82" t="s">
        <v>349</v>
      </c>
      <c r="J32" s="82" t="s">
        <v>350</v>
      </c>
      <c r="K32" s="82" t="s">
        <v>53</v>
      </c>
      <c r="L32" s="82" t="s">
        <v>291</v>
      </c>
      <c r="M32" s="82" t="s">
        <v>292</v>
      </c>
      <c r="N32" s="91">
        <v>2</v>
      </c>
      <c r="O32" s="91">
        <v>2</v>
      </c>
      <c r="P32" s="93">
        <f>IF(OR(N32="",O32=""),"",IF((N32*O32=0),"N/A",N32*O32))</f>
        <v>4</v>
      </c>
      <c r="Q32" s="93" t="str">
        <f>IF(P32="","",IF(ISTEXT(P32),"N/A",IF(OR(P32=2,P32=4),"Bajo",IF(OR(P32=6,P32=8),"Medio",IF(OR(P32=10,P32=12,P32=18,P32=20),"Alto",IF(OR(P32=24,P32=30,P32=40),"Muy Alto","Error"))))))</f>
        <v>Bajo</v>
      </c>
      <c r="R32" s="91">
        <v>25</v>
      </c>
      <c r="S32" s="93">
        <f>IF(OR(R32="",P32=""),"",IF(ISTEXT(P32),"N/A",P32*R32))</f>
        <v>100</v>
      </c>
      <c r="T32" s="93" t="str">
        <f t="shared" si="7"/>
        <v>III</v>
      </c>
      <c r="U32" s="93" t="s">
        <v>198</v>
      </c>
      <c r="V32" s="138"/>
      <c r="W32" s="138"/>
      <c r="X32" s="138"/>
      <c r="Y32" s="96" t="s">
        <v>351</v>
      </c>
      <c r="Z32" s="82" t="s">
        <v>294</v>
      </c>
      <c r="AA32" s="82" t="s">
        <v>48</v>
      </c>
      <c r="AB32" s="82" t="s">
        <v>48</v>
      </c>
      <c r="AC32" s="82" t="s">
        <v>348</v>
      </c>
      <c r="AD32" s="82" t="s">
        <v>296</v>
      </c>
      <c r="AE32" s="117" t="s">
        <v>48</v>
      </c>
    </row>
    <row r="33" spans="1:31" s="79" customFormat="1" ht="68.45" customHeight="1">
      <c r="A33" s="133"/>
      <c r="B33" s="138"/>
      <c r="C33" s="138"/>
      <c r="D33" s="138"/>
      <c r="E33" s="138"/>
      <c r="F33" s="82" t="s">
        <v>51</v>
      </c>
      <c r="G33" s="82" t="s">
        <v>57</v>
      </c>
      <c r="H33" s="82" t="s">
        <v>317</v>
      </c>
      <c r="I33" s="82" t="s">
        <v>318</v>
      </c>
      <c r="J33" s="82" t="s">
        <v>319</v>
      </c>
      <c r="K33" s="82" t="s">
        <v>262</v>
      </c>
      <c r="L33" s="82" t="s">
        <v>263</v>
      </c>
      <c r="M33" s="82" t="s">
        <v>308</v>
      </c>
      <c r="N33" s="91">
        <v>6</v>
      </c>
      <c r="O33" s="91">
        <v>3</v>
      </c>
      <c r="P33" s="93">
        <f>IF(OR(N33="",O33=""),"",IF((N33*O33=0),"N/A",N33*O33))</f>
        <v>18</v>
      </c>
      <c r="Q33" s="93" t="str">
        <f>IF(P33="","",IF(ISTEXT(P33),"N/A",IF(OR(P33=2,P33=4),"Bajo",IF(OR(P33=6,P33=8),"Medio",IF(OR(P33=10,P33=12,P33=18,P33=20),"Alto",IF(OR(P33=24,P33=30,P33=40),"Muy Alto","Error"))))))</f>
        <v>Alto</v>
      </c>
      <c r="R33" s="91">
        <v>25</v>
      </c>
      <c r="S33" s="93">
        <f>IF(OR(R33="",P33=""),"",IF(ISTEXT(P33),"N/A",P33*R33))</f>
        <v>450</v>
      </c>
      <c r="T33" s="93" t="str">
        <f t="shared" si="7"/>
        <v>II</v>
      </c>
      <c r="U33" s="93" t="str">
        <f>IF(T33="","",IF(OR(T33="IV",T33="III"),"Aceptable",IF(T33="II","No Aceptable o Aceptable con controles",IF(T33="I","No Aceptable","Error"))))</f>
        <v>No Aceptable o Aceptable con controles</v>
      </c>
      <c r="V33" s="138"/>
      <c r="W33" s="138"/>
      <c r="X33" s="138"/>
      <c r="Y33" s="96" t="s">
        <v>320</v>
      </c>
      <c r="Z33" s="82" t="s">
        <v>321</v>
      </c>
      <c r="AA33" s="82" t="s">
        <v>48</v>
      </c>
      <c r="AB33" s="82" t="s">
        <v>48</v>
      </c>
      <c r="AC33" s="82" t="s">
        <v>322</v>
      </c>
      <c r="AD33" s="82" t="s">
        <v>323</v>
      </c>
      <c r="AE33" s="117" t="s">
        <v>48</v>
      </c>
    </row>
    <row r="34" spans="1:31" s="79" customFormat="1" ht="68.45" customHeight="1">
      <c r="A34" s="133"/>
      <c r="B34" s="138"/>
      <c r="C34" s="138"/>
      <c r="D34" s="138"/>
      <c r="E34" s="138"/>
      <c r="F34" s="89" t="s">
        <v>55</v>
      </c>
      <c r="G34" s="82" t="s">
        <v>57</v>
      </c>
      <c r="H34" s="82" t="s">
        <v>325</v>
      </c>
      <c r="I34" s="82" t="s">
        <v>326</v>
      </c>
      <c r="J34" s="82" t="s">
        <v>327</v>
      </c>
      <c r="K34" s="82" t="s">
        <v>83</v>
      </c>
      <c r="L34" s="82" t="s">
        <v>94</v>
      </c>
      <c r="M34" s="82" t="s">
        <v>85</v>
      </c>
      <c r="N34" s="90">
        <v>6</v>
      </c>
      <c r="O34" s="90">
        <v>3</v>
      </c>
      <c r="P34" s="92">
        <f>IF(OR(N34="",O34=""),"",IF((N34*O34=0),"N/A",N34*O34))</f>
        <v>18</v>
      </c>
      <c r="Q34" s="93" t="str">
        <f>IF(P34="","",IF(ISTEXT(P34),"N/A",IF(OR(P34=2,P34=4),"Bajo",IF(OR(P34=6,P34=8),"Medio",IF(OR(P34=10,P34=12,P34=18,P34=20),"Alto",IF(OR(P34=24,P34=30,P34=40),"Muy Alto","Error"))))))</f>
        <v>Alto</v>
      </c>
      <c r="R34" s="90">
        <v>25</v>
      </c>
      <c r="S34" s="93">
        <f>IF(OR(R34="",P34=""),"",IF(ISTEXT(P34),"N/A",P34*R34))</f>
        <v>450</v>
      </c>
      <c r="T34" s="93" t="str">
        <f t="shared" si="7"/>
        <v>II</v>
      </c>
      <c r="U34" s="93" t="s">
        <v>200</v>
      </c>
      <c r="V34" s="138"/>
      <c r="W34" s="138"/>
      <c r="X34" s="138"/>
      <c r="Y34" s="96" t="s">
        <v>328</v>
      </c>
      <c r="Z34" s="82" t="s">
        <v>329</v>
      </c>
      <c r="AA34" s="82" t="s">
        <v>48</v>
      </c>
      <c r="AB34" s="82" t="s">
        <v>48</v>
      </c>
      <c r="AC34" s="82" t="s">
        <v>330</v>
      </c>
      <c r="AD34" s="82" t="s">
        <v>331</v>
      </c>
      <c r="AE34" s="117" t="s">
        <v>48</v>
      </c>
    </row>
    <row r="35" spans="1:31" s="79" customFormat="1" ht="68.45" customHeight="1">
      <c r="A35" s="133"/>
      <c r="B35" s="138"/>
      <c r="C35" s="138"/>
      <c r="D35" s="138"/>
      <c r="E35" s="138"/>
      <c r="F35" s="89" t="s">
        <v>55</v>
      </c>
      <c r="G35" s="82" t="s">
        <v>57</v>
      </c>
      <c r="H35" s="82" t="s">
        <v>332</v>
      </c>
      <c r="I35" s="82" t="s">
        <v>333</v>
      </c>
      <c r="J35" s="82" t="s">
        <v>334</v>
      </c>
      <c r="K35" s="82" t="s">
        <v>262</v>
      </c>
      <c r="L35" s="82" t="s">
        <v>263</v>
      </c>
      <c r="M35" s="82" t="s">
        <v>262</v>
      </c>
      <c r="N35" s="91">
        <v>2</v>
      </c>
      <c r="O35" s="91">
        <v>1</v>
      </c>
      <c r="P35" s="93">
        <v>2</v>
      </c>
      <c r="Q35" s="93" t="s">
        <v>335</v>
      </c>
      <c r="R35" s="91">
        <v>10</v>
      </c>
      <c r="S35" s="93">
        <v>20</v>
      </c>
      <c r="T35" s="93" t="str">
        <f t="shared" si="7"/>
        <v>IV</v>
      </c>
      <c r="U35" s="93" t="s">
        <v>200</v>
      </c>
      <c r="V35" s="138"/>
      <c r="W35" s="138"/>
      <c r="X35" s="138"/>
      <c r="Y35" s="96" t="s">
        <v>336</v>
      </c>
      <c r="Z35" s="82" t="s">
        <v>337</v>
      </c>
      <c r="AA35" s="82" t="s">
        <v>338</v>
      </c>
      <c r="AB35" s="82" t="s">
        <v>44</v>
      </c>
      <c r="AC35" s="82" t="s">
        <v>339</v>
      </c>
      <c r="AD35" s="82" t="s">
        <v>340</v>
      </c>
      <c r="AE35" s="117" t="s">
        <v>48</v>
      </c>
    </row>
    <row r="36" spans="1:31" s="79" customFormat="1" ht="68.45" customHeight="1">
      <c r="A36" s="133"/>
      <c r="B36" s="138"/>
      <c r="C36" s="138"/>
      <c r="D36" s="138"/>
      <c r="E36" s="138"/>
      <c r="F36" s="89" t="s">
        <v>55</v>
      </c>
      <c r="G36" s="82" t="s">
        <v>57</v>
      </c>
      <c r="H36" s="82" t="s">
        <v>306</v>
      </c>
      <c r="I36" s="82" t="s">
        <v>352</v>
      </c>
      <c r="J36" s="82" t="s">
        <v>41</v>
      </c>
      <c r="K36" s="82" t="s">
        <v>262</v>
      </c>
      <c r="L36" s="82" t="s">
        <v>262</v>
      </c>
      <c r="M36" s="82" t="s">
        <v>308</v>
      </c>
      <c r="N36" s="90">
        <v>2</v>
      </c>
      <c r="O36" s="90">
        <v>3</v>
      </c>
      <c r="P36" s="92">
        <f t="shared" ref="P36:P53" si="10">IF(OR(N36="",O36=""),"",IF((N36*O36=0),"N/A",N36*O36))</f>
        <v>6</v>
      </c>
      <c r="Q36" s="93" t="str">
        <f t="shared" ref="Q36:Q53" si="11">IF(P36="","",IF(ISTEXT(P36),"N/A",IF(OR(P36=2,P36=4),"Bajo",IF(OR(P36=6,P36=8),"Medio",IF(OR(P36=10,P36=12,P36=18,P36=20),"Alto",IF(OR(P36=24,P36=30,P36=40),"Muy Alto","Error"))))))</f>
        <v>Medio</v>
      </c>
      <c r="R36" s="90">
        <v>10</v>
      </c>
      <c r="S36" s="93">
        <f t="shared" ref="S36:S53" si="12">IF(OR(R36="",P36=""),"",IF(ISTEXT(P36),"N/A",P36*R36))</f>
        <v>60</v>
      </c>
      <c r="T36" s="93" t="str">
        <f t="shared" si="7"/>
        <v>III</v>
      </c>
      <c r="U36" s="93" t="s">
        <v>198</v>
      </c>
      <c r="V36" s="138"/>
      <c r="W36" s="138"/>
      <c r="X36" s="138"/>
      <c r="Y36" s="94" t="s">
        <v>353</v>
      </c>
      <c r="Z36" s="95" t="s">
        <v>310</v>
      </c>
      <c r="AA36" s="89" t="s">
        <v>354</v>
      </c>
      <c r="AB36" s="89" t="s">
        <v>354</v>
      </c>
      <c r="AC36" s="82" t="s">
        <v>48</v>
      </c>
      <c r="AD36" s="82" t="s">
        <v>311</v>
      </c>
      <c r="AE36" s="117" t="s">
        <v>48</v>
      </c>
    </row>
    <row r="37" spans="1:31" s="79" customFormat="1" ht="68.45" customHeight="1">
      <c r="A37" s="133"/>
      <c r="B37" s="139"/>
      <c r="C37" s="139"/>
      <c r="D37" s="139"/>
      <c r="E37" s="139"/>
      <c r="F37" s="103" t="s">
        <v>55</v>
      </c>
      <c r="G37" s="82" t="s">
        <v>61</v>
      </c>
      <c r="H37" s="103" t="s">
        <v>355</v>
      </c>
      <c r="I37" s="103" t="s">
        <v>356</v>
      </c>
      <c r="J37" s="82" t="s">
        <v>357</v>
      </c>
      <c r="K37" s="82" t="s">
        <v>358</v>
      </c>
      <c r="L37" s="82" t="s">
        <v>263</v>
      </c>
      <c r="M37" s="82" t="s">
        <v>359</v>
      </c>
      <c r="N37" s="91">
        <v>2</v>
      </c>
      <c r="O37" s="91">
        <v>1</v>
      </c>
      <c r="P37" s="93">
        <f t="shared" si="10"/>
        <v>2</v>
      </c>
      <c r="Q37" s="93" t="str">
        <f t="shared" si="11"/>
        <v>Bajo</v>
      </c>
      <c r="R37" s="91">
        <v>10</v>
      </c>
      <c r="S37" s="93">
        <f t="shared" si="12"/>
        <v>20</v>
      </c>
      <c r="T37" s="93" t="str">
        <f t="shared" si="7"/>
        <v>IV</v>
      </c>
      <c r="U37" s="93" t="str">
        <f t="shared" ref="U37:U52" si="13">IF(T37="","",IF(OR(T37="IV",T37="III"),"Aceptable",IF(T37="II","No Aceptable o Aceptable con controles",IF(T37="I","No Aceptable","Error"))))</f>
        <v>Aceptable</v>
      </c>
      <c r="V37" s="139"/>
      <c r="W37" s="139"/>
      <c r="X37" s="139"/>
      <c r="Y37" s="82" t="s">
        <v>360</v>
      </c>
      <c r="Z37" s="82" t="s">
        <v>285</v>
      </c>
      <c r="AA37" s="82" t="s">
        <v>44</v>
      </c>
      <c r="AB37" s="82" t="s">
        <v>44</v>
      </c>
      <c r="AC37" s="82" t="s">
        <v>44</v>
      </c>
      <c r="AD37" s="82" t="s">
        <v>361</v>
      </c>
      <c r="AE37" s="117" t="s">
        <v>324</v>
      </c>
    </row>
    <row r="38" spans="1:31" s="79" customFormat="1" ht="68.45" customHeight="1">
      <c r="A38" s="133" t="s">
        <v>36</v>
      </c>
      <c r="B38" s="137" t="s">
        <v>667</v>
      </c>
      <c r="C38" s="137" t="s">
        <v>668</v>
      </c>
      <c r="D38" s="137" t="s">
        <v>669</v>
      </c>
      <c r="E38" s="137" t="s">
        <v>670</v>
      </c>
      <c r="F38" s="89" t="s">
        <v>37</v>
      </c>
      <c r="G38" s="90" t="s">
        <v>258</v>
      </c>
      <c r="H38" s="90" t="s">
        <v>397</v>
      </c>
      <c r="I38" s="82" t="s">
        <v>260</v>
      </c>
      <c r="J38" s="82" t="s">
        <v>261</v>
      </c>
      <c r="K38" s="82" t="s">
        <v>262</v>
      </c>
      <c r="L38" s="82" t="s">
        <v>263</v>
      </c>
      <c r="M38" s="82" t="s">
        <v>264</v>
      </c>
      <c r="N38" s="91">
        <v>2</v>
      </c>
      <c r="O38" s="91">
        <v>1</v>
      </c>
      <c r="P38" s="93">
        <f t="shared" si="10"/>
        <v>2</v>
      </c>
      <c r="Q38" s="93" t="str">
        <f t="shared" si="11"/>
        <v>Bajo</v>
      </c>
      <c r="R38" s="91">
        <v>10</v>
      </c>
      <c r="S38" s="93">
        <f t="shared" si="12"/>
        <v>20</v>
      </c>
      <c r="T38" s="93" t="str">
        <f t="shared" si="7"/>
        <v>IV</v>
      </c>
      <c r="U38" s="93" t="str">
        <f t="shared" si="13"/>
        <v>Aceptable</v>
      </c>
      <c r="V38" s="137">
        <v>0</v>
      </c>
      <c r="W38" s="137">
        <v>3</v>
      </c>
      <c r="X38" s="137">
        <f t="shared" ref="X38" si="14">V38+W38</f>
        <v>3</v>
      </c>
      <c r="Y38" s="94" t="s">
        <v>265</v>
      </c>
      <c r="Z38" s="82" t="s">
        <v>266</v>
      </c>
      <c r="AA38" s="82" t="s">
        <v>48</v>
      </c>
      <c r="AB38" s="82" t="s">
        <v>48</v>
      </c>
      <c r="AC38" s="82" t="s">
        <v>48</v>
      </c>
      <c r="AD38" s="82" t="s">
        <v>268</v>
      </c>
      <c r="AE38" s="117" t="s">
        <v>324</v>
      </c>
    </row>
    <row r="39" spans="1:31" s="79" customFormat="1" ht="68.45" customHeight="1">
      <c r="A39" s="133"/>
      <c r="B39" s="138"/>
      <c r="C39" s="138"/>
      <c r="D39" s="138"/>
      <c r="E39" s="138"/>
      <c r="F39" s="96" t="s">
        <v>51</v>
      </c>
      <c r="G39" s="82" t="s">
        <v>46</v>
      </c>
      <c r="H39" s="82" t="s">
        <v>288</v>
      </c>
      <c r="I39" s="82" t="s">
        <v>345</v>
      </c>
      <c r="J39" s="82" t="s">
        <v>346</v>
      </c>
      <c r="K39" s="82" t="s">
        <v>262</v>
      </c>
      <c r="L39" s="82" t="s">
        <v>291</v>
      </c>
      <c r="M39" s="82" t="s">
        <v>292</v>
      </c>
      <c r="N39" s="90">
        <v>2</v>
      </c>
      <c r="O39" s="90">
        <v>1</v>
      </c>
      <c r="P39" s="93">
        <f t="shared" si="10"/>
        <v>2</v>
      </c>
      <c r="Q39" s="93" t="str">
        <f t="shared" si="11"/>
        <v>Bajo</v>
      </c>
      <c r="R39" s="90">
        <v>10</v>
      </c>
      <c r="S39" s="93">
        <f t="shared" si="12"/>
        <v>20</v>
      </c>
      <c r="T39" s="93" t="str">
        <f t="shared" si="7"/>
        <v>IV</v>
      </c>
      <c r="U39" s="93" t="str">
        <f t="shared" si="13"/>
        <v>Aceptable</v>
      </c>
      <c r="V39" s="138"/>
      <c r="W39" s="138"/>
      <c r="X39" s="138"/>
      <c r="Y39" s="96" t="s">
        <v>347</v>
      </c>
      <c r="Z39" s="82" t="s">
        <v>294</v>
      </c>
      <c r="AA39" s="82" t="s">
        <v>48</v>
      </c>
      <c r="AB39" s="82" t="s">
        <v>48</v>
      </c>
      <c r="AC39" s="82" t="s">
        <v>348</v>
      </c>
      <c r="AD39" s="82" t="s">
        <v>296</v>
      </c>
      <c r="AE39" s="117" t="s">
        <v>48</v>
      </c>
    </row>
    <row r="40" spans="1:31" s="79" customFormat="1" ht="68.45" customHeight="1">
      <c r="A40" s="133"/>
      <c r="B40" s="138"/>
      <c r="C40" s="138"/>
      <c r="D40" s="138"/>
      <c r="E40" s="138"/>
      <c r="F40" s="82" t="s">
        <v>51</v>
      </c>
      <c r="G40" s="82" t="s">
        <v>46</v>
      </c>
      <c r="H40" s="82" t="s">
        <v>59</v>
      </c>
      <c r="I40" s="82" t="s">
        <v>349</v>
      </c>
      <c r="J40" s="82" t="s">
        <v>350</v>
      </c>
      <c r="K40" s="82" t="s">
        <v>53</v>
      </c>
      <c r="L40" s="82" t="s">
        <v>291</v>
      </c>
      <c r="M40" s="82" t="s">
        <v>292</v>
      </c>
      <c r="N40" s="91">
        <v>2</v>
      </c>
      <c r="O40" s="91">
        <v>2</v>
      </c>
      <c r="P40" s="93">
        <f t="shared" si="10"/>
        <v>4</v>
      </c>
      <c r="Q40" s="93" t="str">
        <f t="shared" si="11"/>
        <v>Bajo</v>
      </c>
      <c r="R40" s="91">
        <v>25</v>
      </c>
      <c r="S40" s="93">
        <f t="shared" si="12"/>
        <v>100</v>
      </c>
      <c r="T40" s="93" t="str">
        <f t="shared" si="7"/>
        <v>III</v>
      </c>
      <c r="U40" s="93" t="s">
        <v>198</v>
      </c>
      <c r="V40" s="138"/>
      <c r="W40" s="138"/>
      <c r="X40" s="138"/>
      <c r="Y40" s="96" t="s">
        <v>351</v>
      </c>
      <c r="Z40" s="82" t="s">
        <v>294</v>
      </c>
      <c r="AA40" s="82" t="s">
        <v>48</v>
      </c>
      <c r="AB40" s="82" t="s">
        <v>48</v>
      </c>
      <c r="AC40" s="82" t="s">
        <v>348</v>
      </c>
      <c r="AD40" s="82" t="s">
        <v>296</v>
      </c>
      <c r="AE40" s="117" t="s">
        <v>48</v>
      </c>
    </row>
    <row r="41" spans="1:31" s="79" customFormat="1" ht="68.45" customHeight="1">
      <c r="A41" s="133"/>
      <c r="B41" s="138"/>
      <c r="C41" s="138"/>
      <c r="D41" s="138"/>
      <c r="E41" s="138"/>
      <c r="F41" s="82" t="s">
        <v>51</v>
      </c>
      <c r="G41" s="82" t="s">
        <v>57</v>
      </c>
      <c r="H41" s="82" t="s">
        <v>317</v>
      </c>
      <c r="I41" s="82" t="s">
        <v>318</v>
      </c>
      <c r="J41" s="82" t="s">
        <v>319</v>
      </c>
      <c r="K41" s="82" t="s">
        <v>262</v>
      </c>
      <c r="L41" s="82" t="s">
        <v>263</v>
      </c>
      <c r="M41" s="82" t="s">
        <v>308</v>
      </c>
      <c r="N41" s="91">
        <v>6</v>
      </c>
      <c r="O41" s="91">
        <v>3</v>
      </c>
      <c r="P41" s="93">
        <f t="shared" si="10"/>
        <v>18</v>
      </c>
      <c r="Q41" s="93" t="str">
        <f t="shared" si="11"/>
        <v>Alto</v>
      </c>
      <c r="R41" s="91">
        <v>25</v>
      </c>
      <c r="S41" s="93">
        <f t="shared" si="12"/>
        <v>450</v>
      </c>
      <c r="T41" s="93" t="str">
        <f t="shared" si="7"/>
        <v>II</v>
      </c>
      <c r="U41" s="93" t="str">
        <f t="shared" si="13"/>
        <v>No Aceptable o Aceptable con controles</v>
      </c>
      <c r="V41" s="138"/>
      <c r="W41" s="138"/>
      <c r="X41" s="138"/>
      <c r="Y41" s="96" t="s">
        <v>320</v>
      </c>
      <c r="Z41" s="82" t="s">
        <v>321</v>
      </c>
      <c r="AA41" s="82" t="s">
        <v>48</v>
      </c>
      <c r="AB41" s="82" t="s">
        <v>48</v>
      </c>
      <c r="AC41" s="82" t="s">
        <v>322</v>
      </c>
      <c r="AD41" s="82" t="s">
        <v>323</v>
      </c>
      <c r="AE41" s="117" t="s">
        <v>48</v>
      </c>
    </row>
    <row r="42" spans="1:31" s="79" customFormat="1" ht="68.45" customHeight="1">
      <c r="A42" s="133"/>
      <c r="B42" s="138"/>
      <c r="C42" s="138"/>
      <c r="D42" s="138"/>
      <c r="E42" s="138"/>
      <c r="F42" s="89" t="s">
        <v>55</v>
      </c>
      <c r="G42" s="82" t="s">
        <v>57</v>
      </c>
      <c r="H42" s="82" t="s">
        <v>325</v>
      </c>
      <c r="I42" s="82" t="s">
        <v>326</v>
      </c>
      <c r="J42" s="82" t="s">
        <v>327</v>
      </c>
      <c r="K42" s="82" t="s">
        <v>83</v>
      </c>
      <c r="L42" s="82" t="s">
        <v>94</v>
      </c>
      <c r="M42" s="82" t="s">
        <v>85</v>
      </c>
      <c r="N42" s="91">
        <v>6</v>
      </c>
      <c r="O42" s="91">
        <v>3</v>
      </c>
      <c r="P42" s="93">
        <f t="shared" si="10"/>
        <v>18</v>
      </c>
      <c r="Q42" s="93" t="str">
        <f t="shared" si="11"/>
        <v>Alto</v>
      </c>
      <c r="R42" s="91">
        <v>25</v>
      </c>
      <c r="S42" s="93">
        <f t="shared" si="12"/>
        <v>450</v>
      </c>
      <c r="T42" s="93" t="str">
        <f t="shared" si="7"/>
        <v>II</v>
      </c>
      <c r="U42" s="93" t="s">
        <v>200</v>
      </c>
      <c r="V42" s="138"/>
      <c r="W42" s="138"/>
      <c r="X42" s="138"/>
      <c r="Y42" s="96" t="s">
        <v>328</v>
      </c>
      <c r="Z42" s="82" t="s">
        <v>329</v>
      </c>
      <c r="AA42" s="82" t="s">
        <v>48</v>
      </c>
      <c r="AB42" s="82" t="s">
        <v>48</v>
      </c>
      <c r="AC42" s="82" t="s">
        <v>330</v>
      </c>
      <c r="AD42" s="82" t="s">
        <v>331</v>
      </c>
      <c r="AE42" s="117" t="s">
        <v>48</v>
      </c>
    </row>
    <row r="43" spans="1:31" s="79" customFormat="1" ht="68.45" customHeight="1">
      <c r="A43" s="133"/>
      <c r="B43" s="138"/>
      <c r="C43" s="138"/>
      <c r="D43" s="138"/>
      <c r="E43" s="138"/>
      <c r="F43" s="89" t="s">
        <v>55</v>
      </c>
      <c r="G43" s="82" t="s">
        <v>57</v>
      </c>
      <c r="H43" s="82" t="s">
        <v>332</v>
      </c>
      <c r="I43" s="82" t="s">
        <v>333</v>
      </c>
      <c r="J43" s="82" t="s">
        <v>334</v>
      </c>
      <c r="K43" s="82" t="s">
        <v>262</v>
      </c>
      <c r="L43" s="82" t="s">
        <v>263</v>
      </c>
      <c r="M43" s="82" t="s">
        <v>262</v>
      </c>
      <c r="N43" s="91">
        <v>2</v>
      </c>
      <c r="O43" s="91">
        <v>1</v>
      </c>
      <c r="P43" s="93">
        <f t="shared" si="10"/>
        <v>2</v>
      </c>
      <c r="Q43" s="93" t="s">
        <v>335</v>
      </c>
      <c r="R43" s="91">
        <v>10</v>
      </c>
      <c r="S43" s="93">
        <f t="shared" si="12"/>
        <v>20</v>
      </c>
      <c r="T43" s="93" t="str">
        <f t="shared" si="7"/>
        <v>IV</v>
      </c>
      <c r="U43" s="93" t="s">
        <v>200</v>
      </c>
      <c r="V43" s="138"/>
      <c r="W43" s="138"/>
      <c r="X43" s="138"/>
      <c r="Y43" s="96" t="s">
        <v>336</v>
      </c>
      <c r="Z43" s="82" t="s">
        <v>337</v>
      </c>
      <c r="AA43" s="82" t="s">
        <v>338</v>
      </c>
      <c r="AB43" s="82" t="s">
        <v>44</v>
      </c>
      <c r="AC43" s="82" t="s">
        <v>339</v>
      </c>
      <c r="AD43" s="82" t="s">
        <v>340</v>
      </c>
      <c r="AE43" s="117" t="s">
        <v>48</v>
      </c>
    </row>
    <row r="44" spans="1:31" s="79" customFormat="1" ht="68.45" customHeight="1">
      <c r="A44" s="133"/>
      <c r="B44" s="138"/>
      <c r="C44" s="138"/>
      <c r="D44" s="138"/>
      <c r="E44" s="138"/>
      <c r="F44" s="89" t="s">
        <v>55</v>
      </c>
      <c r="G44" s="82" t="s">
        <v>57</v>
      </c>
      <c r="H44" s="82" t="s">
        <v>306</v>
      </c>
      <c r="I44" s="82" t="s">
        <v>352</v>
      </c>
      <c r="J44" s="82" t="s">
        <v>41</v>
      </c>
      <c r="K44" s="82" t="s">
        <v>262</v>
      </c>
      <c r="L44" s="82" t="s">
        <v>262</v>
      </c>
      <c r="M44" s="82" t="s">
        <v>308</v>
      </c>
      <c r="N44" s="90">
        <v>2</v>
      </c>
      <c r="O44" s="90">
        <v>3</v>
      </c>
      <c r="P44" s="93">
        <f t="shared" si="10"/>
        <v>6</v>
      </c>
      <c r="Q44" s="93" t="str">
        <f t="shared" ref="Q44:Q45" si="15">IF(P44="","",IF(ISTEXT(P44),"N/A",IF(OR(P44=2,P44=4),"Bajo",IF(OR(P44=6,P44=8),"Medio",IF(OR(P44=10,P44=12,P44=18,P44=20),"Alto",IF(OR(P44=24,P44=30,P44=40),"Muy Alto","Error"))))))</f>
        <v>Medio</v>
      </c>
      <c r="R44" s="90">
        <v>10</v>
      </c>
      <c r="S44" s="93">
        <f t="shared" si="12"/>
        <v>60</v>
      </c>
      <c r="T44" s="93" t="str">
        <f t="shared" si="7"/>
        <v>III</v>
      </c>
      <c r="U44" s="93" t="s">
        <v>198</v>
      </c>
      <c r="V44" s="138"/>
      <c r="W44" s="138"/>
      <c r="X44" s="138"/>
      <c r="Y44" s="94" t="s">
        <v>353</v>
      </c>
      <c r="Z44" s="95" t="s">
        <v>310</v>
      </c>
      <c r="AA44" s="89" t="s">
        <v>354</v>
      </c>
      <c r="AB44" s="89" t="s">
        <v>354</v>
      </c>
      <c r="AC44" s="82" t="s">
        <v>48</v>
      </c>
      <c r="AD44" s="82" t="s">
        <v>311</v>
      </c>
      <c r="AE44" s="117" t="s">
        <v>48</v>
      </c>
    </row>
    <row r="45" spans="1:31" s="79" customFormat="1" ht="68.45" customHeight="1">
      <c r="A45" s="133"/>
      <c r="B45" s="139"/>
      <c r="C45" s="139"/>
      <c r="D45" s="139"/>
      <c r="E45" s="139"/>
      <c r="F45" s="103" t="s">
        <v>55</v>
      </c>
      <c r="G45" s="82" t="s">
        <v>61</v>
      </c>
      <c r="H45" s="103" t="s">
        <v>355</v>
      </c>
      <c r="I45" s="103" t="s">
        <v>356</v>
      </c>
      <c r="J45" s="82" t="s">
        <v>357</v>
      </c>
      <c r="K45" s="82" t="s">
        <v>358</v>
      </c>
      <c r="L45" s="82" t="s">
        <v>263</v>
      </c>
      <c r="M45" s="82" t="s">
        <v>359</v>
      </c>
      <c r="N45" s="91">
        <v>2</v>
      </c>
      <c r="O45" s="91">
        <v>1</v>
      </c>
      <c r="P45" s="93">
        <f t="shared" si="10"/>
        <v>2</v>
      </c>
      <c r="Q45" s="93" t="str">
        <f t="shared" si="15"/>
        <v>Bajo</v>
      </c>
      <c r="R45" s="91">
        <v>10</v>
      </c>
      <c r="S45" s="93">
        <f t="shared" si="12"/>
        <v>20</v>
      </c>
      <c r="T45" s="93" t="str">
        <f t="shared" si="7"/>
        <v>IV</v>
      </c>
      <c r="U45" s="93" t="str">
        <f t="shared" ref="U45" si="16">IF(T45="","",IF(OR(T45="IV",T45="III"),"Aceptable",IF(T45="II","No Aceptable o Aceptable con controles",IF(T45="I","No Aceptable","Error"))))</f>
        <v>Aceptable</v>
      </c>
      <c r="V45" s="139"/>
      <c r="W45" s="139"/>
      <c r="X45" s="139"/>
      <c r="Y45" s="82" t="s">
        <v>360</v>
      </c>
      <c r="Z45" s="82" t="s">
        <v>285</v>
      </c>
      <c r="AA45" s="82" t="s">
        <v>44</v>
      </c>
      <c r="AB45" s="82" t="s">
        <v>44</v>
      </c>
      <c r="AC45" s="82" t="s">
        <v>44</v>
      </c>
      <c r="AD45" s="82" t="s">
        <v>361</v>
      </c>
      <c r="AE45" s="117" t="s">
        <v>324</v>
      </c>
    </row>
    <row r="46" spans="1:31" s="79" customFormat="1" ht="68.45" customHeight="1">
      <c r="A46" s="137" t="s">
        <v>36</v>
      </c>
      <c r="B46" s="137" t="s">
        <v>362</v>
      </c>
      <c r="C46" s="137" t="s">
        <v>363</v>
      </c>
      <c r="D46" s="137" t="s">
        <v>364</v>
      </c>
      <c r="E46" s="137" t="s">
        <v>365</v>
      </c>
      <c r="F46" s="89" t="s">
        <v>37</v>
      </c>
      <c r="G46" s="90" t="s">
        <v>258</v>
      </c>
      <c r="H46" s="90" t="s">
        <v>259</v>
      </c>
      <c r="I46" s="82" t="s">
        <v>260</v>
      </c>
      <c r="J46" s="82" t="s">
        <v>261</v>
      </c>
      <c r="K46" s="82" t="s">
        <v>262</v>
      </c>
      <c r="L46" s="82" t="s">
        <v>263</v>
      </c>
      <c r="M46" s="82" t="s">
        <v>264</v>
      </c>
      <c r="N46" s="91">
        <v>2</v>
      </c>
      <c r="O46" s="91">
        <v>1</v>
      </c>
      <c r="P46" s="93">
        <f t="shared" si="10"/>
        <v>2</v>
      </c>
      <c r="Q46" s="93" t="str">
        <f t="shared" si="11"/>
        <v>Bajo</v>
      </c>
      <c r="R46" s="91">
        <v>10</v>
      </c>
      <c r="S46" s="93">
        <f t="shared" si="12"/>
        <v>20</v>
      </c>
      <c r="T46" s="93" t="str">
        <f t="shared" si="7"/>
        <v>IV</v>
      </c>
      <c r="U46" s="93" t="str">
        <f t="shared" si="13"/>
        <v>Aceptable</v>
      </c>
      <c r="V46" s="137">
        <v>0</v>
      </c>
      <c r="W46" s="137">
        <v>3</v>
      </c>
      <c r="X46" s="137">
        <f>V46+W46</f>
        <v>3</v>
      </c>
      <c r="Y46" s="94" t="s">
        <v>265</v>
      </c>
      <c r="Z46" s="82" t="s">
        <v>266</v>
      </c>
      <c r="AA46" s="82" t="s">
        <v>48</v>
      </c>
      <c r="AB46" s="82" t="s">
        <v>48</v>
      </c>
      <c r="AC46" s="82" t="s">
        <v>48</v>
      </c>
      <c r="AD46" s="82" t="s">
        <v>268</v>
      </c>
      <c r="AE46" s="117" t="s">
        <v>324</v>
      </c>
    </row>
    <row r="47" spans="1:31" s="79" customFormat="1" ht="68.45" customHeight="1">
      <c r="A47" s="138"/>
      <c r="B47" s="138"/>
      <c r="C47" s="138"/>
      <c r="D47" s="138"/>
      <c r="E47" s="138"/>
      <c r="F47" s="89" t="s">
        <v>37</v>
      </c>
      <c r="G47" s="90" t="s">
        <v>258</v>
      </c>
      <c r="H47" s="90" t="s">
        <v>366</v>
      </c>
      <c r="I47" s="82" t="s">
        <v>367</v>
      </c>
      <c r="J47" s="82" t="s">
        <v>368</v>
      </c>
      <c r="K47" s="82" t="s">
        <v>262</v>
      </c>
      <c r="L47" s="82" t="s">
        <v>263</v>
      </c>
      <c r="M47" s="82" t="s">
        <v>264</v>
      </c>
      <c r="N47" s="91">
        <v>2</v>
      </c>
      <c r="O47" s="91">
        <v>1</v>
      </c>
      <c r="P47" s="93">
        <f t="shared" si="10"/>
        <v>2</v>
      </c>
      <c r="Q47" s="93" t="str">
        <f t="shared" si="11"/>
        <v>Bajo</v>
      </c>
      <c r="R47" s="91">
        <v>10</v>
      </c>
      <c r="S47" s="93">
        <f t="shared" si="12"/>
        <v>20</v>
      </c>
      <c r="T47" s="93" t="str">
        <f t="shared" si="7"/>
        <v>IV</v>
      </c>
      <c r="U47" s="93" t="str">
        <f t="shared" si="13"/>
        <v>Aceptable</v>
      </c>
      <c r="V47" s="138"/>
      <c r="W47" s="138"/>
      <c r="X47" s="138"/>
      <c r="Y47" s="94" t="s">
        <v>66</v>
      </c>
      <c r="Z47" s="82" t="s">
        <v>266</v>
      </c>
      <c r="AA47" s="82" t="s">
        <v>48</v>
      </c>
      <c r="AB47" s="82" t="s">
        <v>48</v>
      </c>
      <c r="AC47" s="82" t="s">
        <v>369</v>
      </c>
      <c r="AD47" s="82" t="s">
        <v>268</v>
      </c>
      <c r="AE47" s="117" t="s">
        <v>324</v>
      </c>
    </row>
    <row r="48" spans="1:31" s="79" customFormat="1" ht="68.45" customHeight="1">
      <c r="A48" s="138"/>
      <c r="B48" s="138"/>
      <c r="C48" s="138"/>
      <c r="D48" s="138"/>
      <c r="E48" s="138"/>
      <c r="F48" s="95" t="s">
        <v>37</v>
      </c>
      <c r="G48" s="82" t="s">
        <v>58</v>
      </c>
      <c r="H48" s="82" t="s">
        <v>370</v>
      </c>
      <c r="I48" s="82" t="s">
        <v>371</v>
      </c>
      <c r="J48" s="82" t="s">
        <v>372</v>
      </c>
      <c r="K48" s="82" t="s">
        <v>262</v>
      </c>
      <c r="L48" s="82" t="s">
        <v>373</v>
      </c>
      <c r="M48" s="82" t="s">
        <v>374</v>
      </c>
      <c r="N48" s="90">
        <v>2</v>
      </c>
      <c r="O48" s="90">
        <v>3</v>
      </c>
      <c r="P48" s="92">
        <f t="shared" si="10"/>
        <v>6</v>
      </c>
      <c r="Q48" s="93" t="str">
        <f t="shared" si="11"/>
        <v>Medio</v>
      </c>
      <c r="R48" s="90">
        <v>10</v>
      </c>
      <c r="S48" s="93">
        <f t="shared" si="12"/>
        <v>60</v>
      </c>
      <c r="T48" s="93" t="str">
        <f t="shared" si="7"/>
        <v>III</v>
      </c>
      <c r="U48" s="93" t="s">
        <v>198</v>
      </c>
      <c r="V48" s="138"/>
      <c r="W48" s="138"/>
      <c r="X48" s="138"/>
      <c r="Y48" s="96" t="s">
        <v>375</v>
      </c>
      <c r="Z48" s="82" t="s">
        <v>376</v>
      </c>
      <c r="AA48" s="82" t="s">
        <v>48</v>
      </c>
      <c r="AB48" s="82" t="s">
        <v>48</v>
      </c>
      <c r="AC48" s="82" t="s">
        <v>48</v>
      </c>
      <c r="AD48" s="82" t="s">
        <v>377</v>
      </c>
      <c r="AE48" s="117" t="s">
        <v>48</v>
      </c>
    </row>
    <row r="49" spans="1:31" s="79" customFormat="1" ht="68.45" customHeight="1">
      <c r="A49" s="138"/>
      <c r="B49" s="138"/>
      <c r="C49" s="138"/>
      <c r="D49" s="138"/>
      <c r="E49" s="138"/>
      <c r="F49" s="95" t="s">
        <v>37</v>
      </c>
      <c r="G49" s="82" t="s">
        <v>46</v>
      </c>
      <c r="H49" s="82" t="s">
        <v>378</v>
      </c>
      <c r="I49" s="82" t="s">
        <v>379</v>
      </c>
      <c r="J49" s="82" t="s">
        <v>49</v>
      </c>
      <c r="K49" s="82" t="s">
        <v>42</v>
      </c>
      <c r="L49" s="82" t="s">
        <v>291</v>
      </c>
      <c r="M49" s="82" t="s">
        <v>292</v>
      </c>
      <c r="N49" s="91">
        <v>2</v>
      </c>
      <c r="O49" s="91">
        <v>1</v>
      </c>
      <c r="P49" s="93">
        <f t="shared" si="10"/>
        <v>2</v>
      </c>
      <c r="Q49" s="93" t="str">
        <f t="shared" si="11"/>
        <v>Bajo</v>
      </c>
      <c r="R49" s="91">
        <v>10</v>
      </c>
      <c r="S49" s="93">
        <f t="shared" si="12"/>
        <v>20</v>
      </c>
      <c r="T49" s="93" t="str">
        <f t="shared" si="7"/>
        <v>IV</v>
      </c>
      <c r="U49" s="93" t="str">
        <f t="shared" si="13"/>
        <v>Aceptable</v>
      </c>
      <c r="V49" s="138"/>
      <c r="W49" s="138"/>
      <c r="X49" s="138"/>
      <c r="Y49" s="96" t="s">
        <v>347</v>
      </c>
      <c r="Z49" s="82" t="s">
        <v>294</v>
      </c>
      <c r="AA49" s="82" t="s">
        <v>48</v>
      </c>
      <c r="AB49" s="82" t="s">
        <v>48</v>
      </c>
      <c r="AC49" s="82" t="s">
        <v>380</v>
      </c>
      <c r="AD49" s="82" t="s">
        <v>381</v>
      </c>
      <c r="AE49" s="117" t="s">
        <v>48</v>
      </c>
    </row>
    <row r="50" spans="1:31" s="79" customFormat="1" ht="68.45" customHeight="1">
      <c r="A50" s="138"/>
      <c r="B50" s="138"/>
      <c r="C50" s="138"/>
      <c r="D50" s="138"/>
      <c r="E50" s="138"/>
      <c r="F50" s="95" t="s">
        <v>37</v>
      </c>
      <c r="G50" s="82" t="s">
        <v>46</v>
      </c>
      <c r="H50" s="82" t="s">
        <v>59</v>
      </c>
      <c r="I50" s="82" t="s">
        <v>349</v>
      </c>
      <c r="J50" s="82" t="s">
        <v>350</v>
      </c>
      <c r="K50" s="82" t="s">
        <v>53</v>
      </c>
      <c r="L50" s="82" t="s">
        <v>291</v>
      </c>
      <c r="M50" s="82" t="s">
        <v>292</v>
      </c>
      <c r="N50" s="91">
        <v>2</v>
      </c>
      <c r="O50" s="91">
        <v>2</v>
      </c>
      <c r="P50" s="93">
        <f t="shared" si="10"/>
        <v>4</v>
      </c>
      <c r="Q50" s="93" t="str">
        <f t="shared" si="11"/>
        <v>Bajo</v>
      </c>
      <c r="R50" s="91">
        <v>25</v>
      </c>
      <c r="S50" s="93">
        <f t="shared" si="12"/>
        <v>100</v>
      </c>
      <c r="T50" s="93" t="str">
        <f t="shared" si="7"/>
        <v>III</v>
      </c>
      <c r="U50" s="93" t="s">
        <v>198</v>
      </c>
      <c r="V50" s="138"/>
      <c r="W50" s="138"/>
      <c r="X50" s="138"/>
      <c r="Y50" s="96" t="s">
        <v>351</v>
      </c>
      <c r="Z50" s="82" t="s">
        <v>294</v>
      </c>
      <c r="AA50" s="82" t="s">
        <v>48</v>
      </c>
      <c r="AB50" s="82" t="s">
        <v>48</v>
      </c>
      <c r="AC50" s="82" t="s">
        <v>348</v>
      </c>
      <c r="AD50" s="82" t="s">
        <v>296</v>
      </c>
      <c r="AE50" s="117" t="s">
        <v>48</v>
      </c>
    </row>
    <row r="51" spans="1:31" s="79" customFormat="1" ht="68.45" customHeight="1">
      <c r="A51" s="138"/>
      <c r="B51" s="138"/>
      <c r="C51" s="138"/>
      <c r="D51" s="138"/>
      <c r="E51" s="138"/>
      <c r="F51" s="95" t="s">
        <v>37</v>
      </c>
      <c r="G51" s="82" t="s">
        <v>57</v>
      </c>
      <c r="H51" s="82" t="s">
        <v>317</v>
      </c>
      <c r="I51" s="82" t="s">
        <v>318</v>
      </c>
      <c r="J51" s="82" t="s">
        <v>319</v>
      </c>
      <c r="K51" s="82" t="s">
        <v>262</v>
      </c>
      <c r="L51" s="82" t="s">
        <v>263</v>
      </c>
      <c r="M51" s="82" t="s">
        <v>308</v>
      </c>
      <c r="N51" s="91">
        <v>6</v>
      </c>
      <c r="O51" s="91">
        <v>3</v>
      </c>
      <c r="P51" s="93">
        <f t="shared" si="10"/>
        <v>18</v>
      </c>
      <c r="Q51" s="93" t="str">
        <f t="shared" si="11"/>
        <v>Alto</v>
      </c>
      <c r="R51" s="91">
        <v>25</v>
      </c>
      <c r="S51" s="93">
        <f t="shared" si="12"/>
        <v>450</v>
      </c>
      <c r="T51" s="93" t="str">
        <f t="shared" si="7"/>
        <v>II</v>
      </c>
      <c r="U51" s="93" t="str">
        <f t="shared" si="13"/>
        <v>No Aceptable o Aceptable con controles</v>
      </c>
      <c r="V51" s="138"/>
      <c r="W51" s="138"/>
      <c r="X51" s="138"/>
      <c r="Y51" s="96" t="s">
        <v>320</v>
      </c>
      <c r="Z51" s="82" t="s">
        <v>321</v>
      </c>
      <c r="AA51" s="82" t="s">
        <v>48</v>
      </c>
      <c r="AB51" s="82" t="s">
        <v>48</v>
      </c>
      <c r="AC51" s="82" t="s">
        <v>322</v>
      </c>
      <c r="AD51" s="82" t="s">
        <v>323</v>
      </c>
      <c r="AE51" s="117" t="s">
        <v>48</v>
      </c>
    </row>
    <row r="52" spans="1:31" s="79" customFormat="1" ht="68.45" customHeight="1">
      <c r="A52" s="138"/>
      <c r="B52" s="138"/>
      <c r="C52" s="138"/>
      <c r="D52" s="138"/>
      <c r="E52" s="138"/>
      <c r="F52" s="78" t="s">
        <v>37</v>
      </c>
      <c r="G52" s="84" t="s">
        <v>57</v>
      </c>
      <c r="H52" s="82" t="s">
        <v>317</v>
      </c>
      <c r="I52" s="84" t="s">
        <v>390</v>
      </c>
      <c r="J52" s="84" t="s">
        <v>63</v>
      </c>
      <c r="K52" s="84" t="s">
        <v>42</v>
      </c>
      <c r="L52" s="82" t="s">
        <v>391</v>
      </c>
      <c r="M52" s="84" t="s">
        <v>42</v>
      </c>
      <c r="N52" s="91">
        <v>6</v>
      </c>
      <c r="O52" s="91">
        <v>3</v>
      </c>
      <c r="P52" s="93">
        <f t="shared" si="10"/>
        <v>18</v>
      </c>
      <c r="Q52" s="93" t="str">
        <f t="shared" si="11"/>
        <v>Alto</v>
      </c>
      <c r="R52" s="91">
        <v>25</v>
      </c>
      <c r="S52" s="93">
        <f t="shared" si="12"/>
        <v>450</v>
      </c>
      <c r="T52" s="93" t="str">
        <f t="shared" si="7"/>
        <v>II</v>
      </c>
      <c r="U52" s="93" t="str">
        <f t="shared" si="13"/>
        <v>No Aceptable o Aceptable con controles</v>
      </c>
      <c r="V52" s="138"/>
      <c r="W52" s="138"/>
      <c r="X52" s="138"/>
      <c r="Y52" s="96" t="s">
        <v>320</v>
      </c>
      <c r="Z52" s="82" t="s">
        <v>321</v>
      </c>
      <c r="AA52" s="82" t="s">
        <v>48</v>
      </c>
      <c r="AB52" s="82" t="s">
        <v>48</v>
      </c>
      <c r="AC52" s="84" t="s">
        <v>392</v>
      </c>
      <c r="AD52" s="84" t="s">
        <v>393</v>
      </c>
      <c r="AE52" s="117" t="s">
        <v>48</v>
      </c>
    </row>
    <row r="53" spans="1:31" s="79" customFormat="1" ht="68.45" customHeight="1">
      <c r="A53" s="138"/>
      <c r="B53" s="138"/>
      <c r="C53" s="138"/>
      <c r="D53" s="138"/>
      <c r="E53" s="138"/>
      <c r="F53" s="89" t="s">
        <v>55</v>
      </c>
      <c r="G53" s="82" t="s">
        <v>57</v>
      </c>
      <c r="H53" s="82" t="s">
        <v>325</v>
      </c>
      <c r="I53" s="82" t="s">
        <v>326</v>
      </c>
      <c r="J53" s="82" t="s">
        <v>327</v>
      </c>
      <c r="K53" s="82" t="s">
        <v>83</v>
      </c>
      <c r="L53" s="82" t="s">
        <v>94</v>
      </c>
      <c r="M53" s="82" t="s">
        <v>85</v>
      </c>
      <c r="N53" s="90">
        <v>6</v>
      </c>
      <c r="O53" s="90">
        <v>3</v>
      </c>
      <c r="P53" s="92">
        <f t="shared" si="10"/>
        <v>18</v>
      </c>
      <c r="Q53" s="93" t="str">
        <f t="shared" si="11"/>
        <v>Alto</v>
      </c>
      <c r="R53" s="90">
        <v>25</v>
      </c>
      <c r="S53" s="93">
        <f t="shared" si="12"/>
        <v>450</v>
      </c>
      <c r="T53" s="93" t="str">
        <f t="shared" si="7"/>
        <v>II</v>
      </c>
      <c r="U53" s="93" t="s">
        <v>200</v>
      </c>
      <c r="V53" s="138"/>
      <c r="W53" s="138"/>
      <c r="X53" s="138"/>
      <c r="Y53" s="96" t="s">
        <v>328</v>
      </c>
      <c r="Z53" s="82" t="s">
        <v>329</v>
      </c>
      <c r="AA53" s="82" t="s">
        <v>48</v>
      </c>
      <c r="AB53" s="82" t="s">
        <v>48</v>
      </c>
      <c r="AC53" s="82" t="s">
        <v>330</v>
      </c>
      <c r="AD53" s="82" t="s">
        <v>331</v>
      </c>
      <c r="AE53" s="117" t="s">
        <v>48</v>
      </c>
    </row>
    <row r="54" spans="1:31" s="79" customFormat="1" ht="68.45" customHeight="1">
      <c r="A54" s="138"/>
      <c r="B54" s="138"/>
      <c r="C54" s="138"/>
      <c r="D54" s="138"/>
      <c r="E54" s="138"/>
      <c r="F54" s="89" t="s">
        <v>55</v>
      </c>
      <c r="G54" s="82" t="s">
        <v>57</v>
      </c>
      <c r="H54" s="82" t="s">
        <v>332</v>
      </c>
      <c r="I54" s="82" t="s">
        <v>333</v>
      </c>
      <c r="J54" s="82" t="s">
        <v>334</v>
      </c>
      <c r="K54" s="82" t="s">
        <v>262</v>
      </c>
      <c r="L54" s="82" t="s">
        <v>263</v>
      </c>
      <c r="M54" s="82" t="s">
        <v>262</v>
      </c>
      <c r="N54" s="91">
        <v>2</v>
      </c>
      <c r="O54" s="91">
        <v>1</v>
      </c>
      <c r="P54" s="93">
        <v>2</v>
      </c>
      <c r="Q54" s="93" t="s">
        <v>335</v>
      </c>
      <c r="R54" s="91">
        <v>10</v>
      </c>
      <c r="S54" s="93">
        <v>20</v>
      </c>
      <c r="T54" s="93" t="str">
        <f t="shared" si="7"/>
        <v>IV</v>
      </c>
      <c r="U54" s="93" t="s">
        <v>200</v>
      </c>
      <c r="V54" s="138"/>
      <c r="W54" s="138"/>
      <c r="X54" s="138"/>
      <c r="Y54" s="96" t="s">
        <v>336</v>
      </c>
      <c r="Z54" s="82" t="s">
        <v>337</v>
      </c>
      <c r="AA54" s="82" t="s">
        <v>338</v>
      </c>
      <c r="AB54" s="82" t="s">
        <v>44</v>
      </c>
      <c r="AC54" s="82" t="s">
        <v>339</v>
      </c>
      <c r="AD54" s="82" t="s">
        <v>340</v>
      </c>
      <c r="AE54" s="117" t="s">
        <v>48</v>
      </c>
    </row>
    <row r="55" spans="1:31" s="79" customFormat="1" ht="68.45" customHeight="1">
      <c r="A55" s="139"/>
      <c r="B55" s="139"/>
      <c r="C55" s="139"/>
      <c r="D55" s="139"/>
      <c r="E55" s="139"/>
      <c r="F55" s="103" t="s">
        <v>55</v>
      </c>
      <c r="G55" s="82" t="s">
        <v>61</v>
      </c>
      <c r="H55" s="103" t="s">
        <v>355</v>
      </c>
      <c r="I55" s="103" t="s">
        <v>356</v>
      </c>
      <c r="J55" s="82" t="s">
        <v>357</v>
      </c>
      <c r="K55" s="82" t="s">
        <v>358</v>
      </c>
      <c r="L55" s="82" t="s">
        <v>263</v>
      </c>
      <c r="M55" s="82" t="s">
        <v>359</v>
      </c>
      <c r="N55" s="91">
        <v>2</v>
      </c>
      <c r="O55" s="91">
        <v>1</v>
      </c>
      <c r="P55" s="93">
        <f t="shared" ref="P55:P140" si="17">IF(OR(N55="",O55=""),"",IF((N55*O55=0),"N/A",N55*O55))</f>
        <v>2</v>
      </c>
      <c r="Q55" s="93" t="str">
        <f t="shared" ref="Q55:Q140" si="18">IF(P55="","",IF(ISTEXT(P55),"N/A",IF(OR(P55=2,P55=4),"Bajo",IF(OR(P55=6,P55=8),"Medio",IF(OR(P55=10,P55=12,P55=18,P55=20),"Alto",IF(OR(P55=24,P55=30,P55=40),"Muy Alto","Error"))))))</f>
        <v>Bajo</v>
      </c>
      <c r="R55" s="91">
        <v>10</v>
      </c>
      <c r="S55" s="93">
        <f t="shared" ref="S55:S140" si="19">IF(OR(R55="",P55=""),"",IF(ISTEXT(P55),"N/A",P55*R55))</f>
        <v>20</v>
      </c>
      <c r="T55" s="93" t="str">
        <f t="shared" si="7"/>
        <v>IV</v>
      </c>
      <c r="U55" s="93" t="str">
        <f t="shared" ref="U55:U60" si="20">IF(T55="","",IF(OR(T55="IV",T55="III"),"Aceptable",IF(T55="II","No Aceptable o Aceptable con controles",IF(T55="I","No Aceptable","Error"))))</f>
        <v>Aceptable</v>
      </c>
      <c r="V55" s="139"/>
      <c r="W55" s="139"/>
      <c r="X55" s="139"/>
      <c r="Y55" s="82" t="s">
        <v>360</v>
      </c>
      <c r="Z55" s="82" t="s">
        <v>285</v>
      </c>
      <c r="AA55" s="82" t="s">
        <v>44</v>
      </c>
      <c r="AB55" s="82" t="s">
        <v>44</v>
      </c>
      <c r="AC55" s="82" t="s">
        <v>44</v>
      </c>
      <c r="AD55" s="82" t="s">
        <v>361</v>
      </c>
      <c r="AE55" s="117" t="s">
        <v>324</v>
      </c>
    </row>
    <row r="56" spans="1:31" s="79" customFormat="1" ht="68.45" customHeight="1">
      <c r="A56" s="133" t="s">
        <v>36</v>
      </c>
      <c r="B56" s="137" t="s">
        <v>419</v>
      </c>
      <c r="C56" s="137" t="s">
        <v>420</v>
      </c>
      <c r="D56" s="137" t="s">
        <v>395</v>
      </c>
      <c r="E56" s="143" t="s">
        <v>396</v>
      </c>
      <c r="F56" s="82" t="s">
        <v>55</v>
      </c>
      <c r="G56" s="90" t="s">
        <v>258</v>
      </c>
      <c r="H56" s="90" t="s">
        <v>397</v>
      </c>
      <c r="I56" s="82" t="s">
        <v>260</v>
      </c>
      <c r="J56" s="82" t="s">
        <v>398</v>
      </c>
      <c r="K56" s="82" t="s">
        <v>399</v>
      </c>
      <c r="L56" s="82" t="s">
        <v>263</v>
      </c>
      <c r="M56" s="82" t="s">
        <v>264</v>
      </c>
      <c r="N56" s="91">
        <v>2</v>
      </c>
      <c r="O56" s="91">
        <v>1</v>
      </c>
      <c r="P56" s="93">
        <f t="shared" si="17"/>
        <v>2</v>
      </c>
      <c r="Q56" s="93" t="str">
        <f t="shared" si="18"/>
        <v>Bajo</v>
      </c>
      <c r="R56" s="91">
        <v>10</v>
      </c>
      <c r="S56" s="93">
        <f t="shared" si="19"/>
        <v>20</v>
      </c>
      <c r="T56" s="93" t="str">
        <f t="shared" si="7"/>
        <v>IV</v>
      </c>
      <c r="U56" s="93" t="str">
        <f t="shared" si="20"/>
        <v>Aceptable</v>
      </c>
      <c r="V56" s="137">
        <v>0</v>
      </c>
      <c r="W56" s="137">
        <v>5</v>
      </c>
      <c r="X56" s="137">
        <f>V61+W61</f>
        <v>0</v>
      </c>
      <c r="Y56" s="94" t="s">
        <v>265</v>
      </c>
      <c r="Z56" s="82" t="s">
        <v>266</v>
      </c>
      <c r="AA56" s="82" t="s">
        <v>48</v>
      </c>
      <c r="AB56" s="82" t="s">
        <v>48</v>
      </c>
      <c r="AC56" s="82" t="s">
        <v>48</v>
      </c>
      <c r="AD56" s="82" t="s">
        <v>268</v>
      </c>
      <c r="AE56" s="117" t="s">
        <v>324</v>
      </c>
    </row>
    <row r="57" spans="1:31" s="79" customFormat="1" ht="68.45" customHeight="1">
      <c r="A57" s="133"/>
      <c r="B57" s="138"/>
      <c r="C57" s="138"/>
      <c r="D57" s="138"/>
      <c r="E57" s="144"/>
      <c r="F57" s="82" t="s">
        <v>55</v>
      </c>
      <c r="G57" s="82" t="s">
        <v>58</v>
      </c>
      <c r="H57" s="82" t="s">
        <v>400</v>
      </c>
      <c r="I57" s="82" t="s">
        <v>401</v>
      </c>
      <c r="J57" s="82" t="s">
        <v>402</v>
      </c>
      <c r="K57" s="82" t="s">
        <v>262</v>
      </c>
      <c r="L57" s="82" t="s">
        <v>373</v>
      </c>
      <c r="M57" s="82" t="s">
        <v>374</v>
      </c>
      <c r="N57" s="91">
        <v>2</v>
      </c>
      <c r="O57" s="90">
        <v>3</v>
      </c>
      <c r="P57" s="93">
        <f t="shared" si="17"/>
        <v>6</v>
      </c>
      <c r="Q57" s="93" t="str">
        <f t="shared" si="18"/>
        <v>Medio</v>
      </c>
      <c r="R57" s="90">
        <v>10</v>
      </c>
      <c r="S57" s="93">
        <f t="shared" si="19"/>
        <v>60</v>
      </c>
      <c r="T57" s="93" t="str">
        <f t="shared" si="7"/>
        <v>III</v>
      </c>
      <c r="U57" s="93" t="s">
        <v>198</v>
      </c>
      <c r="V57" s="138"/>
      <c r="W57" s="138"/>
      <c r="X57" s="138"/>
      <c r="Y57" s="96" t="s">
        <v>375</v>
      </c>
      <c r="Z57" s="82" t="s">
        <v>376</v>
      </c>
      <c r="AA57" s="82" t="s">
        <v>48</v>
      </c>
      <c r="AB57" s="82" t="s">
        <v>48</v>
      </c>
      <c r="AC57" s="82" t="s">
        <v>48</v>
      </c>
      <c r="AD57" s="82" t="s">
        <v>377</v>
      </c>
      <c r="AE57" s="117" t="s">
        <v>48</v>
      </c>
    </row>
    <row r="58" spans="1:31" s="79" customFormat="1" ht="68.45" customHeight="1">
      <c r="A58" s="133"/>
      <c r="B58" s="138"/>
      <c r="C58" s="138"/>
      <c r="D58" s="138"/>
      <c r="E58" s="144"/>
      <c r="F58" s="82" t="s">
        <v>55</v>
      </c>
      <c r="G58" s="82" t="s">
        <v>58</v>
      </c>
      <c r="H58" s="82" t="s">
        <v>370</v>
      </c>
      <c r="I58" s="82" t="s">
        <v>371</v>
      </c>
      <c r="J58" s="82" t="s">
        <v>372</v>
      </c>
      <c r="K58" s="82" t="s">
        <v>262</v>
      </c>
      <c r="L58" s="82" t="s">
        <v>373</v>
      </c>
      <c r="M58" s="82" t="s">
        <v>374</v>
      </c>
      <c r="N58" s="91">
        <v>2</v>
      </c>
      <c r="O58" s="90">
        <v>3</v>
      </c>
      <c r="P58" s="93">
        <f t="shared" si="17"/>
        <v>6</v>
      </c>
      <c r="Q58" s="93" t="str">
        <f t="shared" si="18"/>
        <v>Medio</v>
      </c>
      <c r="R58" s="90">
        <v>10</v>
      </c>
      <c r="S58" s="93">
        <f t="shared" si="19"/>
        <v>60</v>
      </c>
      <c r="T58" s="93" t="str">
        <f t="shared" si="7"/>
        <v>III</v>
      </c>
      <c r="U58" s="93" t="s">
        <v>198</v>
      </c>
      <c r="V58" s="138"/>
      <c r="W58" s="138"/>
      <c r="X58" s="138"/>
      <c r="Y58" s="96" t="s">
        <v>375</v>
      </c>
      <c r="Z58" s="82" t="s">
        <v>376</v>
      </c>
      <c r="AA58" s="82" t="s">
        <v>48</v>
      </c>
      <c r="AB58" s="82" t="s">
        <v>48</v>
      </c>
      <c r="AC58" s="82" t="s">
        <v>48</v>
      </c>
      <c r="AD58" s="82" t="s">
        <v>377</v>
      </c>
      <c r="AE58" s="117" t="s">
        <v>48</v>
      </c>
    </row>
    <row r="59" spans="1:31" s="79" customFormat="1" ht="68.45" customHeight="1">
      <c r="A59" s="133"/>
      <c r="B59" s="138"/>
      <c r="C59" s="138"/>
      <c r="D59" s="138"/>
      <c r="E59" s="144"/>
      <c r="F59" s="82" t="s">
        <v>55</v>
      </c>
      <c r="G59" s="82" t="s">
        <v>56</v>
      </c>
      <c r="H59" s="82" t="s">
        <v>403</v>
      </c>
      <c r="I59" s="82" t="s">
        <v>404</v>
      </c>
      <c r="J59" s="82" t="s">
        <v>405</v>
      </c>
      <c r="K59" s="82" t="s">
        <v>262</v>
      </c>
      <c r="L59" s="82" t="s">
        <v>278</v>
      </c>
      <c r="M59" s="82" t="s">
        <v>262</v>
      </c>
      <c r="N59" s="91">
        <v>2</v>
      </c>
      <c r="O59" s="91">
        <v>2</v>
      </c>
      <c r="P59" s="93">
        <f t="shared" si="17"/>
        <v>4</v>
      </c>
      <c r="Q59" s="93" t="str">
        <f t="shared" si="18"/>
        <v>Bajo</v>
      </c>
      <c r="R59" s="91">
        <v>25</v>
      </c>
      <c r="S59" s="93">
        <f t="shared" si="19"/>
        <v>100</v>
      </c>
      <c r="T59" s="93" t="str">
        <f t="shared" si="7"/>
        <v>III</v>
      </c>
      <c r="U59" s="93" t="s">
        <v>198</v>
      </c>
      <c r="V59" s="138"/>
      <c r="W59" s="138"/>
      <c r="X59" s="138"/>
      <c r="Y59" s="96" t="s">
        <v>406</v>
      </c>
      <c r="Z59" s="82" t="s">
        <v>407</v>
      </c>
      <c r="AA59" s="82" t="s">
        <v>48</v>
      </c>
      <c r="AB59" s="82" t="s">
        <v>48</v>
      </c>
      <c r="AC59" s="82" t="s">
        <v>408</v>
      </c>
      <c r="AD59" s="82" t="s">
        <v>409</v>
      </c>
      <c r="AE59" s="117" t="s">
        <v>48</v>
      </c>
    </row>
    <row r="60" spans="1:31" s="79" customFormat="1" ht="68.45" customHeight="1">
      <c r="A60" s="133"/>
      <c r="B60" s="138"/>
      <c r="C60" s="138"/>
      <c r="D60" s="138"/>
      <c r="E60" s="144"/>
      <c r="F60" s="82" t="s">
        <v>55</v>
      </c>
      <c r="G60" s="82" t="s">
        <v>56</v>
      </c>
      <c r="H60" s="82" t="s">
        <v>275</v>
      </c>
      <c r="I60" s="82" t="s">
        <v>410</v>
      </c>
      <c r="J60" s="82" t="s">
        <v>411</v>
      </c>
      <c r="K60" s="82" t="s">
        <v>412</v>
      </c>
      <c r="L60" s="82" t="s">
        <v>278</v>
      </c>
      <c r="M60" s="82" t="s">
        <v>292</v>
      </c>
      <c r="N60" s="91">
        <v>2</v>
      </c>
      <c r="O60" s="91">
        <v>1</v>
      </c>
      <c r="P60" s="93">
        <f t="shared" si="17"/>
        <v>2</v>
      </c>
      <c r="Q60" s="93" t="str">
        <f t="shared" si="18"/>
        <v>Bajo</v>
      </c>
      <c r="R60" s="91">
        <v>10</v>
      </c>
      <c r="S60" s="93">
        <f t="shared" si="19"/>
        <v>20</v>
      </c>
      <c r="T60" s="93" t="str">
        <f t="shared" si="7"/>
        <v>IV</v>
      </c>
      <c r="U60" s="93" t="str">
        <f t="shared" si="20"/>
        <v>Aceptable</v>
      </c>
      <c r="V60" s="138"/>
      <c r="W60" s="138"/>
      <c r="X60" s="138"/>
      <c r="Y60" s="96" t="s">
        <v>406</v>
      </c>
      <c r="Z60" s="82" t="s">
        <v>413</v>
      </c>
      <c r="AA60" s="82" t="s">
        <v>48</v>
      </c>
      <c r="AB60" s="82" t="s">
        <v>48</v>
      </c>
      <c r="AC60" s="82" t="s">
        <v>408</v>
      </c>
      <c r="AD60" s="82" t="s">
        <v>409</v>
      </c>
      <c r="AE60" s="117" t="s">
        <v>48</v>
      </c>
    </row>
    <row r="61" spans="1:31" s="79" customFormat="1" ht="68.45" customHeight="1">
      <c r="A61" s="133"/>
      <c r="B61" s="138"/>
      <c r="C61" s="138"/>
      <c r="D61" s="138"/>
      <c r="E61" s="144"/>
      <c r="F61" s="82" t="s">
        <v>55</v>
      </c>
      <c r="G61" s="82" t="s">
        <v>46</v>
      </c>
      <c r="H61" s="82" t="s">
        <v>288</v>
      </c>
      <c r="I61" s="82" t="s">
        <v>414</v>
      </c>
      <c r="J61" s="82" t="s">
        <v>415</v>
      </c>
      <c r="K61" s="82" t="s">
        <v>416</v>
      </c>
      <c r="L61" s="82" t="s">
        <v>291</v>
      </c>
      <c r="M61" s="82" t="s">
        <v>292</v>
      </c>
      <c r="N61" s="91">
        <v>2</v>
      </c>
      <c r="O61" s="91">
        <v>2</v>
      </c>
      <c r="P61" s="93">
        <f t="shared" si="17"/>
        <v>4</v>
      </c>
      <c r="Q61" s="93" t="str">
        <f t="shared" si="18"/>
        <v>Bajo</v>
      </c>
      <c r="R61" s="91">
        <v>25</v>
      </c>
      <c r="S61" s="93">
        <f t="shared" si="19"/>
        <v>100</v>
      </c>
      <c r="T61" s="93" t="str">
        <f t="shared" si="7"/>
        <v>III</v>
      </c>
      <c r="U61" s="93" t="s">
        <v>198</v>
      </c>
      <c r="V61" s="138"/>
      <c r="W61" s="138"/>
      <c r="X61" s="138"/>
      <c r="Y61" s="96" t="s">
        <v>347</v>
      </c>
      <c r="Z61" s="82" t="s">
        <v>294</v>
      </c>
      <c r="AA61" s="82" t="s">
        <v>48</v>
      </c>
      <c r="AB61" s="82" t="s">
        <v>48</v>
      </c>
      <c r="AC61" s="82" t="s">
        <v>348</v>
      </c>
      <c r="AD61" s="82" t="s">
        <v>296</v>
      </c>
      <c r="AE61" s="117" t="s">
        <v>48</v>
      </c>
    </row>
    <row r="62" spans="1:31" s="79" customFormat="1" ht="68.45" customHeight="1">
      <c r="A62" s="133"/>
      <c r="B62" s="138"/>
      <c r="C62" s="138"/>
      <c r="D62" s="138"/>
      <c r="E62" s="144"/>
      <c r="F62" s="82" t="s">
        <v>55</v>
      </c>
      <c r="G62" s="82" t="s">
        <v>46</v>
      </c>
      <c r="H62" s="82" t="s">
        <v>59</v>
      </c>
      <c r="I62" s="82" t="s">
        <v>417</v>
      </c>
      <c r="J62" s="82" t="s">
        <v>350</v>
      </c>
      <c r="K62" s="82" t="s">
        <v>53</v>
      </c>
      <c r="L62" s="82" t="s">
        <v>291</v>
      </c>
      <c r="M62" s="82" t="s">
        <v>292</v>
      </c>
      <c r="N62" s="91">
        <v>2</v>
      </c>
      <c r="O62" s="91">
        <v>2</v>
      </c>
      <c r="P62" s="93">
        <f t="shared" si="17"/>
        <v>4</v>
      </c>
      <c r="Q62" s="93" t="str">
        <f t="shared" si="18"/>
        <v>Bajo</v>
      </c>
      <c r="R62" s="91">
        <v>25</v>
      </c>
      <c r="S62" s="93">
        <f t="shared" si="19"/>
        <v>100</v>
      </c>
      <c r="T62" s="93" t="str">
        <f t="shared" si="7"/>
        <v>III</v>
      </c>
      <c r="U62" s="93" t="s">
        <v>198</v>
      </c>
      <c r="V62" s="138"/>
      <c r="W62" s="138"/>
      <c r="X62" s="138"/>
      <c r="Y62" s="96" t="s">
        <v>351</v>
      </c>
      <c r="Z62" s="82" t="s">
        <v>294</v>
      </c>
      <c r="AA62" s="82" t="s">
        <v>48</v>
      </c>
      <c r="AB62" s="82" t="s">
        <v>48</v>
      </c>
      <c r="AC62" s="82" t="s">
        <v>348</v>
      </c>
      <c r="AD62" s="82" t="s">
        <v>296</v>
      </c>
      <c r="AE62" s="117" t="s">
        <v>48</v>
      </c>
    </row>
    <row r="63" spans="1:31" s="79" customFormat="1" ht="68.45" customHeight="1">
      <c r="A63" s="133"/>
      <c r="B63" s="138"/>
      <c r="C63" s="138"/>
      <c r="D63" s="138"/>
      <c r="E63" s="144"/>
      <c r="F63" s="82" t="s">
        <v>55</v>
      </c>
      <c r="G63" s="82" t="s">
        <v>57</v>
      </c>
      <c r="H63" s="82" t="s">
        <v>325</v>
      </c>
      <c r="I63" s="82" t="s">
        <v>326</v>
      </c>
      <c r="J63" s="82" t="s">
        <v>327</v>
      </c>
      <c r="K63" s="82" t="s">
        <v>83</v>
      </c>
      <c r="L63" s="82" t="s">
        <v>94</v>
      </c>
      <c r="M63" s="82" t="s">
        <v>85</v>
      </c>
      <c r="N63" s="91">
        <v>2</v>
      </c>
      <c r="O63" s="91">
        <v>3</v>
      </c>
      <c r="P63" s="93">
        <f t="shared" si="17"/>
        <v>6</v>
      </c>
      <c r="Q63" s="93" t="str">
        <f t="shared" si="18"/>
        <v>Medio</v>
      </c>
      <c r="R63" s="91">
        <v>25</v>
      </c>
      <c r="S63" s="93">
        <f t="shared" si="19"/>
        <v>150</v>
      </c>
      <c r="T63" s="93" t="str">
        <f t="shared" si="7"/>
        <v>II</v>
      </c>
      <c r="U63" s="93" t="str">
        <f t="shared" ref="U63:U77" si="21">IF(T63="","",IF(OR(T63="IV",T63="III"),"Aceptable",IF(T63="II","No Aceptable o Aceptable con controles",IF(T63="I","No Aceptable","Error"))))</f>
        <v>No Aceptable o Aceptable con controles</v>
      </c>
      <c r="V63" s="138"/>
      <c r="W63" s="138"/>
      <c r="X63" s="138"/>
      <c r="Y63" s="96" t="s">
        <v>86</v>
      </c>
      <c r="Z63" s="82" t="s">
        <v>329</v>
      </c>
      <c r="AA63" s="82" t="s">
        <v>48</v>
      </c>
      <c r="AB63" s="82" t="s">
        <v>44</v>
      </c>
      <c r="AC63" s="82" t="s">
        <v>330</v>
      </c>
      <c r="AD63" s="82" t="s">
        <v>331</v>
      </c>
      <c r="AE63" s="117" t="s">
        <v>48</v>
      </c>
    </row>
    <row r="64" spans="1:31" s="79" customFormat="1" ht="68.45" customHeight="1">
      <c r="A64" s="133"/>
      <c r="B64" s="138"/>
      <c r="C64" s="138"/>
      <c r="D64" s="138"/>
      <c r="E64" s="144"/>
      <c r="F64" s="82" t="s">
        <v>55</v>
      </c>
      <c r="G64" s="82" t="s">
        <v>57</v>
      </c>
      <c r="H64" s="82" t="s">
        <v>306</v>
      </c>
      <c r="I64" s="82" t="s">
        <v>352</v>
      </c>
      <c r="J64" s="82" t="s">
        <v>41</v>
      </c>
      <c r="K64" s="82" t="s">
        <v>262</v>
      </c>
      <c r="L64" s="82" t="s">
        <v>262</v>
      </c>
      <c r="M64" s="82" t="s">
        <v>308</v>
      </c>
      <c r="N64" s="91">
        <v>2</v>
      </c>
      <c r="O64" s="91">
        <v>3</v>
      </c>
      <c r="P64" s="93">
        <f t="shared" si="17"/>
        <v>6</v>
      </c>
      <c r="Q64" s="93" t="str">
        <f t="shared" si="18"/>
        <v>Medio</v>
      </c>
      <c r="R64" s="91">
        <v>60</v>
      </c>
      <c r="S64" s="93">
        <f t="shared" si="19"/>
        <v>360</v>
      </c>
      <c r="T64" s="93" t="str">
        <f t="shared" si="7"/>
        <v>II</v>
      </c>
      <c r="U64" s="93" t="str">
        <f t="shared" si="21"/>
        <v>No Aceptable o Aceptable con controles</v>
      </c>
      <c r="V64" s="138"/>
      <c r="W64" s="138"/>
      <c r="X64" s="138"/>
      <c r="Y64" s="94" t="s">
        <v>353</v>
      </c>
      <c r="Z64" s="95" t="s">
        <v>310</v>
      </c>
      <c r="AA64" s="89" t="s">
        <v>354</v>
      </c>
      <c r="AB64" s="89" t="s">
        <v>354</v>
      </c>
      <c r="AC64" s="82" t="s">
        <v>48</v>
      </c>
      <c r="AD64" s="82" t="s">
        <v>311</v>
      </c>
      <c r="AE64" s="117" t="s">
        <v>48</v>
      </c>
    </row>
    <row r="65" spans="1:31" s="79" customFormat="1" ht="68.45" customHeight="1">
      <c r="A65" s="133"/>
      <c r="B65" s="138"/>
      <c r="C65" s="138"/>
      <c r="D65" s="138"/>
      <c r="E65" s="144"/>
      <c r="F65" s="82" t="s">
        <v>55</v>
      </c>
      <c r="G65" s="82" t="s">
        <v>57</v>
      </c>
      <c r="H65" s="82" t="s">
        <v>382</v>
      </c>
      <c r="I65" s="82" t="s">
        <v>383</v>
      </c>
      <c r="J65" s="82" t="s">
        <v>384</v>
      </c>
      <c r="K65" s="82" t="s">
        <v>385</v>
      </c>
      <c r="L65" s="82" t="s">
        <v>385</v>
      </c>
      <c r="M65" s="82" t="s">
        <v>386</v>
      </c>
      <c r="N65" s="91">
        <v>2</v>
      </c>
      <c r="O65" s="91">
        <v>1</v>
      </c>
      <c r="P65" s="93">
        <f t="shared" si="17"/>
        <v>2</v>
      </c>
      <c r="Q65" s="93" t="str">
        <f t="shared" si="18"/>
        <v>Bajo</v>
      </c>
      <c r="R65" s="91">
        <v>60</v>
      </c>
      <c r="S65" s="93">
        <f t="shared" si="19"/>
        <v>120</v>
      </c>
      <c r="T65" s="93" t="str">
        <f t="shared" si="7"/>
        <v>III</v>
      </c>
      <c r="U65" s="93" t="s">
        <v>198</v>
      </c>
      <c r="V65" s="138"/>
      <c r="W65" s="138"/>
      <c r="X65" s="138"/>
      <c r="Y65" s="96" t="s">
        <v>45</v>
      </c>
      <c r="Z65" s="82" t="s">
        <v>387</v>
      </c>
      <c r="AA65" s="82" t="s">
        <v>44</v>
      </c>
      <c r="AB65" s="82" t="s">
        <v>44</v>
      </c>
      <c r="AC65" s="82" t="s">
        <v>388</v>
      </c>
      <c r="AD65" s="82" t="s">
        <v>389</v>
      </c>
      <c r="AE65" s="117" t="s">
        <v>48</v>
      </c>
    </row>
    <row r="66" spans="1:31" s="79" customFormat="1" ht="68.45" customHeight="1">
      <c r="A66" s="133"/>
      <c r="B66" s="139"/>
      <c r="C66" s="139"/>
      <c r="D66" s="139"/>
      <c r="E66" s="145"/>
      <c r="F66" s="82" t="s">
        <v>55</v>
      </c>
      <c r="G66" s="82" t="s">
        <v>57</v>
      </c>
      <c r="H66" s="82" t="s">
        <v>317</v>
      </c>
      <c r="I66" s="82" t="s">
        <v>418</v>
      </c>
      <c r="J66" s="82" t="s">
        <v>319</v>
      </c>
      <c r="K66" s="82" t="s">
        <v>262</v>
      </c>
      <c r="L66" s="82" t="s">
        <v>263</v>
      </c>
      <c r="M66" s="82" t="s">
        <v>308</v>
      </c>
      <c r="N66" s="91">
        <v>2</v>
      </c>
      <c r="O66" s="91">
        <v>3</v>
      </c>
      <c r="P66" s="93">
        <f t="shared" si="17"/>
        <v>6</v>
      </c>
      <c r="Q66" s="93" t="str">
        <f t="shared" si="18"/>
        <v>Medio</v>
      </c>
      <c r="R66" s="91">
        <v>25</v>
      </c>
      <c r="S66" s="93">
        <f t="shared" si="19"/>
        <v>150</v>
      </c>
      <c r="T66" s="93" t="str">
        <f t="shared" si="7"/>
        <v>II</v>
      </c>
      <c r="U66" s="93" t="str">
        <f t="shared" si="21"/>
        <v>No Aceptable o Aceptable con controles</v>
      </c>
      <c r="V66" s="139"/>
      <c r="W66" s="139"/>
      <c r="X66" s="139"/>
      <c r="Y66" s="96" t="s">
        <v>320</v>
      </c>
      <c r="Z66" s="82" t="s">
        <v>321</v>
      </c>
      <c r="AA66" s="82" t="s">
        <v>48</v>
      </c>
      <c r="AB66" s="82" t="s">
        <v>48</v>
      </c>
      <c r="AC66" s="82" t="s">
        <v>322</v>
      </c>
      <c r="AD66" s="82" t="s">
        <v>323</v>
      </c>
      <c r="AE66" s="117" t="s">
        <v>48</v>
      </c>
    </row>
    <row r="67" spans="1:31" s="79" customFormat="1" ht="68.45" customHeight="1">
      <c r="A67" s="133" t="s">
        <v>36</v>
      </c>
      <c r="B67" s="133" t="s">
        <v>671</v>
      </c>
      <c r="C67" s="133" t="s">
        <v>672</v>
      </c>
      <c r="D67" s="133" t="s">
        <v>673</v>
      </c>
      <c r="E67" s="142" t="s">
        <v>674</v>
      </c>
      <c r="F67" s="82" t="s">
        <v>51</v>
      </c>
      <c r="G67" s="90" t="s">
        <v>258</v>
      </c>
      <c r="H67" s="90" t="s">
        <v>259</v>
      </c>
      <c r="I67" s="82" t="s">
        <v>675</v>
      </c>
      <c r="J67" s="82" t="s">
        <v>398</v>
      </c>
      <c r="K67" s="82" t="s">
        <v>399</v>
      </c>
      <c r="L67" s="82" t="s">
        <v>263</v>
      </c>
      <c r="M67" s="82" t="s">
        <v>264</v>
      </c>
      <c r="N67" s="91">
        <v>2</v>
      </c>
      <c r="O67" s="91">
        <v>2</v>
      </c>
      <c r="P67" s="93">
        <f t="shared" si="17"/>
        <v>4</v>
      </c>
      <c r="Q67" s="93" t="str">
        <f t="shared" si="18"/>
        <v>Bajo</v>
      </c>
      <c r="R67" s="91">
        <v>10</v>
      </c>
      <c r="S67" s="93">
        <f t="shared" si="19"/>
        <v>40</v>
      </c>
      <c r="T67" s="93" t="str">
        <f t="shared" si="7"/>
        <v>III</v>
      </c>
      <c r="U67" s="93" t="s">
        <v>198</v>
      </c>
      <c r="V67" s="141">
        <v>0</v>
      </c>
      <c r="W67" s="141">
        <v>2</v>
      </c>
      <c r="X67" s="141">
        <f>V67+W67</f>
        <v>2</v>
      </c>
      <c r="Y67" s="94" t="s">
        <v>265</v>
      </c>
      <c r="Z67" s="82" t="s">
        <v>266</v>
      </c>
      <c r="AA67" s="82" t="s">
        <v>48</v>
      </c>
      <c r="AB67" s="82" t="s">
        <v>48</v>
      </c>
      <c r="AC67" s="82" t="s">
        <v>48</v>
      </c>
      <c r="AD67" s="82" t="s">
        <v>268</v>
      </c>
      <c r="AE67" s="117" t="s">
        <v>324</v>
      </c>
    </row>
    <row r="68" spans="1:31" s="79" customFormat="1" ht="68.45" customHeight="1">
      <c r="A68" s="133"/>
      <c r="B68" s="133"/>
      <c r="C68" s="133"/>
      <c r="D68" s="133"/>
      <c r="E68" s="142"/>
      <c r="F68" s="96" t="s">
        <v>51</v>
      </c>
      <c r="G68" s="105" t="s">
        <v>258</v>
      </c>
      <c r="H68" s="82" t="s">
        <v>270</v>
      </c>
      <c r="I68" s="82" t="s">
        <v>271</v>
      </c>
      <c r="J68" s="82" t="s">
        <v>272</v>
      </c>
      <c r="K68" s="82" t="s">
        <v>262</v>
      </c>
      <c r="L68" s="82" t="s">
        <v>262</v>
      </c>
      <c r="M68" s="82" t="s">
        <v>262</v>
      </c>
      <c r="N68" s="90">
        <v>2</v>
      </c>
      <c r="O68" s="90">
        <v>1</v>
      </c>
      <c r="P68" s="92">
        <f t="shared" si="17"/>
        <v>2</v>
      </c>
      <c r="Q68" s="93" t="str">
        <f t="shared" si="18"/>
        <v>Bajo</v>
      </c>
      <c r="R68" s="92">
        <v>20</v>
      </c>
      <c r="S68" s="93">
        <f t="shared" si="19"/>
        <v>40</v>
      </c>
      <c r="T68" s="93" t="str">
        <f t="shared" si="7"/>
        <v>III</v>
      </c>
      <c r="U68" s="93" t="s">
        <v>198</v>
      </c>
      <c r="V68" s="141"/>
      <c r="W68" s="141"/>
      <c r="X68" s="141"/>
      <c r="Y68" s="96" t="s">
        <v>273</v>
      </c>
      <c r="Z68" s="82" t="s">
        <v>266</v>
      </c>
      <c r="AA68" s="82" t="s">
        <v>48</v>
      </c>
      <c r="AB68" s="82" t="s">
        <v>48</v>
      </c>
      <c r="AC68" s="82" t="s">
        <v>48</v>
      </c>
      <c r="AD68" s="82" t="s">
        <v>274</v>
      </c>
      <c r="AE68" s="117" t="s">
        <v>324</v>
      </c>
    </row>
    <row r="69" spans="1:31" s="79" customFormat="1" ht="68.45" customHeight="1">
      <c r="A69" s="133"/>
      <c r="B69" s="133"/>
      <c r="C69" s="133"/>
      <c r="D69" s="133"/>
      <c r="E69" s="142"/>
      <c r="F69" s="82" t="s">
        <v>51</v>
      </c>
      <c r="G69" s="82" t="s">
        <v>58</v>
      </c>
      <c r="H69" s="82" t="s">
        <v>400</v>
      </c>
      <c r="I69" s="82" t="s">
        <v>401</v>
      </c>
      <c r="J69" s="82" t="s">
        <v>402</v>
      </c>
      <c r="K69" s="82" t="s">
        <v>262</v>
      </c>
      <c r="L69" s="82" t="s">
        <v>373</v>
      </c>
      <c r="M69" s="82" t="s">
        <v>374</v>
      </c>
      <c r="N69" s="90">
        <v>2</v>
      </c>
      <c r="O69" s="90">
        <v>3</v>
      </c>
      <c r="P69" s="92">
        <f t="shared" si="17"/>
        <v>6</v>
      </c>
      <c r="Q69" s="93" t="str">
        <f t="shared" si="18"/>
        <v>Medio</v>
      </c>
      <c r="R69" s="90">
        <v>10</v>
      </c>
      <c r="S69" s="93">
        <f t="shared" si="19"/>
        <v>60</v>
      </c>
      <c r="T69" s="93" t="str">
        <f t="shared" si="7"/>
        <v>III</v>
      </c>
      <c r="U69" s="93" t="s">
        <v>198</v>
      </c>
      <c r="V69" s="141"/>
      <c r="W69" s="141"/>
      <c r="X69" s="141"/>
      <c r="Y69" s="96" t="s">
        <v>375</v>
      </c>
      <c r="Z69" s="82" t="s">
        <v>376</v>
      </c>
      <c r="AA69" s="82" t="s">
        <v>48</v>
      </c>
      <c r="AB69" s="82" t="s">
        <v>48</v>
      </c>
      <c r="AC69" s="82" t="s">
        <v>48</v>
      </c>
      <c r="AD69" s="82" t="s">
        <v>377</v>
      </c>
      <c r="AE69" s="117" t="s">
        <v>48</v>
      </c>
    </row>
    <row r="70" spans="1:31" s="79" customFormat="1" ht="68.45" customHeight="1">
      <c r="A70" s="133"/>
      <c r="B70" s="133"/>
      <c r="C70" s="133"/>
      <c r="D70" s="133"/>
      <c r="E70" s="142"/>
      <c r="F70" s="82" t="s">
        <v>51</v>
      </c>
      <c r="G70" s="82" t="s">
        <v>58</v>
      </c>
      <c r="H70" s="82" t="s">
        <v>370</v>
      </c>
      <c r="I70" s="82" t="s">
        <v>371</v>
      </c>
      <c r="J70" s="82" t="s">
        <v>372</v>
      </c>
      <c r="K70" s="82" t="s">
        <v>262</v>
      </c>
      <c r="L70" s="82" t="s">
        <v>373</v>
      </c>
      <c r="M70" s="82" t="s">
        <v>374</v>
      </c>
      <c r="N70" s="90">
        <v>2</v>
      </c>
      <c r="O70" s="90">
        <v>3</v>
      </c>
      <c r="P70" s="92">
        <f t="shared" si="17"/>
        <v>6</v>
      </c>
      <c r="Q70" s="93" t="str">
        <f t="shared" si="18"/>
        <v>Medio</v>
      </c>
      <c r="R70" s="90">
        <v>10</v>
      </c>
      <c r="S70" s="93">
        <f t="shared" si="19"/>
        <v>60</v>
      </c>
      <c r="T70" s="93" t="str">
        <f t="shared" si="7"/>
        <v>III</v>
      </c>
      <c r="U70" s="93" t="s">
        <v>198</v>
      </c>
      <c r="V70" s="141"/>
      <c r="W70" s="141"/>
      <c r="X70" s="141"/>
      <c r="Y70" s="96" t="s">
        <v>375</v>
      </c>
      <c r="Z70" s="82" t="s">
        <v>376</v>
      </c>
      <c r="AA70" s="82" t="s">
        <v>48</v>
      </c>
      <c r="AB70" s="82" t="s">
        <v>48</v>
      </c>
      <c r="AC70" s="82" t="s">
        <v>48</v>
      </c>
      <c r="AD70" s="82" t="s">
        <v>377</v>
      </c>
      <c r="AE70" s="117" t="s">
        <v>48</v>
      </c>
    </row>
    <row r="71" spans="1:31" s="79" customFormat="1" ht="68.45" customHeight="1">
      <c r="A71" s="133"/>
      <c r="B71" s="133"/>
      <c r="C71" s="133"/>
      <c r="D71" s="133"/>
      <c r="E71" s="142"/>
      <c r="F71" s="82" t="s">
        <v>51</v>
      </c>
      <c r="G71" s="82" t="s">
        <v>56</v>
      </c>
      <c r="H71" s="82" t="s">
        <v>403</v>
      </c>
      <c r="I71" s="82" t="s">
        <v>404</v>
      </c>
      <c r="J71" s="82" t="s">
        <v>405</v>
      </c>
      <c r="K71" s="82" t="s">
        <v>262</v>
      </c>
      <c r="L71" s="82" t="s">
        <v>278</v>
      </c>
      <c r="M71" s="82" t="s">
        <v>292</v>
      </c>
      <c r="N71" s="91">
        <v>2</v>
      </c>
      <c r="O71" s="91">
        <v>2</v>
      </c>
      <c r="P71" s="93">
        <f t="shared" si="17"/>
        <v>4</v>
      </c>
      <c r="Q71" s="93" t="str">
        <f t="shared" si="18"/>
        <v>Bajo</v>
      </c>
      <c r="R71" s="91">
        <v>10</v>
      </c>
      <c r="S71" s="93">
        <f t="shared" si="19"/>
        <v>40</v>
      </c>
      <c r="T71" s="93" t="str">
        <f t="shared" si="7"/>
        <v>III</v>
      </c>
      <c r="U71" s="93" t="s">
        <v>198</v>
      </c>
      <c r="V71" s="141"/>
      <c r="W71" s="141"/>
      <c r="X71" s="141"/>
      <c r="Y71" s="96" t="s">
        <v>406</v>
      </c>
      <c r="Z71" s="82" t="s">
        <v>407</v>
      </c>
      <c r="AA71" s="82" t="s">
        <v>48</v>
      </c>
      <c r="AB71" s="82" t="s">
        <v>48</v>
      </c>
      <c r="AC71" s="82" t="s">
        <v>408</v>
      </c>
      <c r="AD71" s="82" t="s">
        <v>409</v>
      </c>
      <c r="AE71" s="117" t="s">
        <v>48</v>
      </c>
    </row>
    <row r="72" spans="1:31" s="79" customFormat="1" ht="68.45" customHeight="1">
      <c r="A72" s="133"/>
      <c r="B72" s="133"/>
      <c r="C72" s="133"/>
      <c r="D72" s="133"/>
      <c r="E72" s="142"/>
      <c r="F72" s="82" t="s">
        <v>51</v>
      </c>
      <c r="G72" s="82" t="s">
        <v>56</v>
      </c>
      <c r="H72" s="82" t="s">
        <v>275</v>
      </c>
      <c r="I72" s="82" t="s">
        <v>410</v>
      </c>
      <c r="J72" s="82" t="s">
        <v>411</v>
      </c>
      <c r="K72" s="82" t="s">
        <v>412</v>
      </c>
      <c r="L72" s="82" t="s">
        <v>278</v>
      </c>
      <c r="M72" s="82" t="s">
        <v>292</v>
      </c>
      <c r="N72" s="91">
        <v>2</v>
      </c>
      <c r="O72" s="91">
        <v>1</v>
      </c>
      <c r="P72" s="93">
        <f t="shared" si="17"/>
        <v>2</v>
      </c>
      <c r="Q72" s="93"/>
      <c r="R72" s="91">
        <v>10</v>
      </c>
      <c r="S72" s="93">
        <f t="shared" si="19"/>
        <v>20</v>
      </c>
      <c r="T72" s="93" t="str">
        <f t="shared" si="7"/>
        <v>IV</v>
      </c>
      <c r="U72" s="93" t="str">
        <f t="shared" si="21"/>
        <v>Aceptable</v>
      </c>
      <c r="V72" s="141"/>
      <c r="W72" s="141"/>
      <c r="X72" s="141"/>
      <c r="Y72" s="96" t="s">
        <v>406</v>
      </c>
      <c r="Z72" s="82" t="s">
        <v>413</v>
      </c>
      <c r="AA72" s="82" t="s">
        <v>48</v>
      </c>
      <c r="AB72" s="82" t="s">
        <v>48</v>
      </c>
      <c r="AC72" s="82" t="s">
        <v>408</v>
      </c>
      <c r="AD72" s="82" t="s">
        <v>409</v>
      </c>
      <c r="AE72" s="117" t="s">
        <v>48</v>
      </c>
    </row>
    <row r="73" spans="1:31" s="79" customFormat="1" ht="68.45" customHeight="1">
      <c r="A73" s="133"/>
      <c r="B73" s="133"/>
      <c r="C73" s="133"/>
      <c r="D73" s="133"/>
      <c r="E73" s="142"/>
      <c r="F73" s="82" t="s">
        <v>51</v>
      </c>
      <c r="G73" s="82" t="s">
        <v>46</v>
      </c>
      <c r="H73" s="82" t="s">
        <v>288</v>
      </c>
      <c r="I73" s="82" t="s">
        <v>428</v>
      </c>
      <c r="J73" s="82" t="s">
        <v>415</v>
      </c>
      <c r="K73" s="82" t="s">
        <v>416</v>
      </c>
      <c r="L73" s="82" t="s">
        <v>291</v>
      </c>
      <c r="M73" s="82" t="s">
        <v>292</v>
      </c>
      <c r="N73" s="91">
        <v>2</v>
      </c>
      <c r="O73" s="91">
        <v>2</v>
      </c>
      <c r="P73" s="93">
        <f t="shared" si="17"/>
        <v>4</v>
      </c>
      <c r="Q73" s="93" t="str">
        <f t="shared" ref="Q73:Q77" si="22">IF(P73="","",IF(ISTEXT(P73),"N/A",IF(OR(P73=2,P73=4),"Bajo",IF(OR(P73=6,P73=8),"Medio",IF(OR(P73=10,P73=12,P73=18,P73=20),"Alto",IF(OR(P73=24,P73=30,P73=40),"Muy Alto","Error"))))))</f>
        <v>Bajo</v>
      </c>
      <c r="R73" s="91">
        <v>10</v>
      </c>
      <c r="S73" s="93">
        <f t="shared" si="19"/>
        <v>40</v>
      </c>
      <c r="T73" s="93" t="str">
        <f t="shared" si="7"/>
        <v>III</v>
      </c>
      <c r="U73" s="93" t="s">
        <v>198</v>
      </c>
      <c r="V73" s="141"/>
      <c r="W73" s="141"/>
      <c r="X73" s="141"/>
      <c r="Y73" s="96" t="s">
        <v>347</v>
      </c>
      <c r="Z73" s="82" t="s">
        <v>294</v>
      </c>
      <c r="AA73" s="82" t="s">
        <v>48</v>
      </c>
      <c r="AB73" s="82" t="s">
        <v>48</v>
      </c>
      <c r="AC73" s="82" t="s">
        <v>348</v>
      </c>
      <c r="AD73" s="82" t="s">
        <v>296</v>
      </c>
      <c r="AE73" s="117" t="s">
        <v>48</v>
      </c>
    </row>
    <row r="74" spans="1:31" s="79" customFormat="1" ht="68.45" customHeight="1">
      <c r="A74" s="133"/>
      <c r="B74" s="133"/>
      <c r="C74" s="133"/>
      <c r="D74" s="133"/>
      <c r="E74" s="142"/>
      <c r="F74" s="82" t="s">
        <v>51</v>
      </c>
      <c r="G74" s="82" t="s">
        <v>46</v>
      </c>
      <c r="H74" s="82" t="s">
        <v>59</v>
      </c>
      <c r="I74" s="82" t="s">
        <v>429</v>
      </c>
      <c r="J74" s="82" t="s">
        <v>350</v>
      </c>
      <c r="K74" s="82" t="s">
        <v>53</v>
      </c>
      <c r="L74" s="82" t="s">
        <v>291</v>
      </c>
      <c r="M74" s="82" t="s">
        <v>292</v>
      </c>
      <c r="N74" s="91">
        <v>2</v>
      </c>
      <c r="O74" s="91">
        <v>2</v>
      </c>
      <c r="P74" s="93">
        <f t="shared" si="17"/>
        <v>4</v>
      </c>
      <c r="Q74" s="93" t="str">
        <f t="shared" si="22"/>
        <v>Bajo</v>
      </c>
      <c r="R74" s="91">
        <v>10</v>
      </c>
      <c r="S74" s="93">
        <f t="shared" si="19"/>
        <v>40</v>
      </c>
      <c r="T74" s="93" t="str">
        <f t="shared" si="7"/>
        <v>III</v>
      </c>
      <c r="U74" s="93" t="s">
        <v>198</v>
      </c>
      <c r="V74" s="141"/>
      <c r="W74" s="141"/>
      <c r="X74" s="141"/>
      <c r="Y74" s="96" t="s">
        <v>430</v>
      </c>
      <c r="Z74" s="82" t="s">
        <v>294</v>
      </c>
      <c r="AA74" s="82" t="s">
        <v>48</v>
      </c>
      <c r="AB74" s="82" t="s">
        <v>48</v>
      </c>
      <c r="AC74" s="82" t="s">
        <v>348</v>
      </c>
      <c r="AD74" s="82" t="s">
        <v>431</v>
      </c>
      <c r="AE74" s="117" t="s">
        <v>48</v>
      </c>
    </row>
    <row r="75" spans="1:31" s="79" customFormat="1" ht="68.45" customHeight="1">
      <c r="A75" s="133"/>
      <c r="B75" s="133"/>
      <c r="C75" s="133"/>
      <c r="D75" s="133"/>
      <c r="E75" s="142"/>
      <c r="F75" s="89" t="s">
        <v>51</v>
      </c>
      <c r="G75" s="82" t="s">
        <v>57</v>
      </c>
      <c r="H75" s="82" t="s">
        <v>40</v>
      </c>
      <c r="I75" s="83" t="s">
        <v>297</v>
      </c>
      <c r="J75" s="83" t="s">
        <v>298</v>
      </c>
      <c r="K75" s="83" t="s">
        <v>299</v>
      </c>
      <c r="L75" s="82" t="s">
        <v>300</v>
      </c>
      <c r="M75" s="82" t="s">
        <v>301</v>
      </c>
      <c r="N75" s="91">
        <v>2</v>
      </c>
      <c r="O75" s="91">
        <v>4</v>
      </c>
      <c r="P75" s="92">
        <f t="shared" si="17"/>
        <v>8</v>
      </c>
      <c r="Q75" s="93" t="str">
        <f t="shared" si="22"/>
        <v>Medio</v>
      </c>
      <c r="R75" s="91">
        <v>60</v>
      </c>
      <c r="S75" s="93">
        <f t="shared" si="19"/>
        <v>480</v>
      </c>
      <c r="T75" s="93" t="str">
        <f t="shared" si="7"/>
        <v>II</v>
      </c>
      <c r="U75" s="93" t="str">
        <f t="shared" si="21"/>
        <v>No Aceptable o Aceptable con controles</v>
      </c>
      <c r="V75" s="141"/>
      <c r="W75" s="141"/>
      <c r="X75" s="141"/>
      <c r="Y75" s="94" t="s">
        <v>302</v>
      </c>
      <c r="Z75" s="82" t="s">
        <v>303</v>
      </c>
      <c r="AA75" s="95" t="s">
        <v>44</v>
      </c>
      <c r="AB75" s="82" t="s">
        <v>48</v>
      </c>
      <c r="AC75" s="82" t="s">
        <v>304</v>
      </c>
      <c r="AD75" s="82" t="s">
        <v>305</v>
      </c>
      <c r="AE75" s="117" t="s">
        <v>48</v>
      </c>
    </row>
    <row r="76" spans="1:31" s="79" customFormat="1" ht="68.45" customHeight="1">
      <c r="A76" s="133"/>
      <c r="B76" s="133"/>
      <c r="C76" s="133"/>
      <c r="D76" s="133"/>
      <c r="E76" s="142"/>
      <c r="F76" s="96" t="s">
        <v>51</v>
      </c>
      <c r="G76" s="82" t="s">
        <v>57</v>
      </c>
      <c r="H76" s="82" t="s">
        <v>306</v>
      </c>
      <c r="I76" s="82" t="s">
        <v>352</v>
      </c>
      <c r="J76" s="82" t="s">
        <v>41</v>
      </c>
      <c r="K76" s="82" t="s">
        <v>262</v>
      </c>
      <c r="L76" s="82" t="s">
        <v>262</v>
      </c>
      <c r="M76" s="82" t="s">
        <v>308</v>
      </c>
      <c r="N76" s="90">
        <v>2</v>
      </c>
      <c r="O76" s="90">
        <v>3</v>
      </c>
      <c r="P76" s="92">
        <f t="shared" si="17"/>
        <v>6</v>
      </c>
      <c r="Q76" s="93" t="str">
        <f t="shared" si="22"/>
        <v>Medio</v>
      </c>
      <c r="R76" s="90">
        <v>60</v>
      </c>
      <c r="S76" s="93">
        <f t="shared" si="19"/>
        <v>360</v>
      </c>
      <c r="T76" s="93" t="str">
        <f t="shared" si="7"/>
        <v>II</v>
      </c>
      <c r="U76" s="93" t="str">
        <f t="shared" si="21"/>
        <v>No Aceptable o Aceptable con controles</v>
      </c>
      <c r="V76" s="141"/>
      <c r="W76" s="141"/>
      <c r="X76" s="141"/>
      <c r="Y76" s="94" t="s">
        <v>353</v>
      </c>
      <c r="Z76" s="95" t="s">
        <v>310</v>
      </c>
      <c r="AA76" s="89" t="s">
        <v>354</v>
      </c>
      <c r="AB76" s="89" t="s">
        <v>354</v>
      </c>
      <c r="AC76" s="82" t="s">
        <v>48</v>
      </c>
      <c r="AD76" s="82" t="s">
        <v>311</v>
      </c>
      <c r="AE76" s="117" t="s">
        <v>48</v>
      </c>
    </row>
    <row r="77" spans="1:31" s="79" customFormat="1" ht="68.45" customHeight="1">
      <c r="A77" s="133"/>
      <c r="B77" s="133"/>
      <c r="C77" s="133"/>
      <c r="D77" s="133"/>
      <c r="E77" s="142"/>
      <c r="F77" s="82" t="s">
        <v>51</v>
      </c>
      <c r="G77" s="82" t="s">
        <v>57</v>
      </c>
      <c r="H77" s="82" t="s">
        <v>317</v>
      </c>
      <c r="I77" s="82" t="s">
        <v>318</v>
      </c>
      <c r="J77" s="82" t="s">
        <v>319</v>
      </c>
      <c r="K77" s="82" t="s">
        <v>262</v>
      </c>
      <c r="L77" s="82" t="s">
        <v>263</v>
      </c>
      <c r="M77" s="82" t="s">
        <v>308</v>
      </c>
      <c r="N77" s="91">
        <v>6</v>
      </c>
      <c r="O77" s="91">
        <v>3</v>
      </c>
      <c r="P77" s="93">
        <f t="shared" si="17"/>
        <v>18</v>
      </c>
      <c r="Q77" s="93" t="str">
        <f t="shared" si="22"/>
        <v>Alto</v>
      </c>
      <c r="R77" s="91">
        <v>25</v>
      </c>
      <c r="S77" s="93">
        <f t="shared" si="19"/>
        <v>450</v>
      </c>
      <c r="T77" s="93" t="str">
        <f t="shared" si="7"/>
        <v>II</v>
      </c>
      <c r="U77" s="93" t="str">
        <f t="shared" si="21"/>
        <v>No Aceptable o Aceptable con controles</v>
      </c>
      <c r="V77" s="141"/>
      <c r="W77" s="141"/>
      <c r="X77" s="141"/>
      <c r="Y77" s="96" t="s">
        <v>320</v>
      </c>
      <c r="Z77" s="82" t="s">
        <v>321</v>
      </c>
      <c r="AA77" s="82" t="s">
        <v>48</v>
      </c>
      <c r="AB77" s="82" t="s">
        <v>48</v>
      </c>
      <c r="AC77" s="82" t="s">
        <v>322</v>
      </c>
      <c r="AD77" s="82" t="s">
        <v>323</v>
      </c>
      <c r="AE77" s="117" t="s">
        <v>48</v>
      </c>
    </row>
    <row r="78" spans="1:31" s="79" customFormat="1" ht="68.45" customHeight="1">
      <c r="A78" s="133" t="s">
        <v>36</v>
      </c>
      <c r="B78" s="133" t="s">
        <v>421</v>
      </c>
      <c r="C78" s="133" t="s">
        <v>422</v>
      </c>
      <c r="D78" s="133" t="s">
        <v>423</v>
      </c>
      <c r="E78" s="142" t="s">
        <v>424</v>
      </c>
      <c r="F78" s="82" t="s">
        <v>51</v>
      </c>
      <c r="G78" s="90" t="s">
        <v>258</v>
      </c>
      <c r="H78" s="90" t="s">
        <v>397</v>
      </c>
      <c r="I78" s="82" t="s">
        <v>260</v>
      </c>
      <c r="J78" s="82" t="s">
        <v>398</v>
      </c>
      <c r="K78" s="82" t="s">
        <v>399</v>
      </c>
      <c r="L78" s="82" t="s">
        <v>263</v>
      </c>
      <c r="M78" s="82" t="s">
        <v>264</v>
      </c>
      <c r="N78" s="91">
        <v>2</v>
      </c>
      <c r="O78" s="91">
        <v>2</v>
      </c>
      <c r="P78" s="93">
        <f t="shared" si="17"/>
        <v>4</v>
      </c>
      <c r="Q78" s="93" t="str">
        <f t="shared" si="18"/>
        <v>Bajo</v>
      </c>
      <c r="R78" s="91">
        <v>10</v>
      </c>
      <c r="S78" s="93">
        <f t="shared" si="19"/>
        <v>40</v>
      </c>
      <c r="T78" s="93" t="str">
        <f t="shared" si="7"/>
        <v>III</v>
      </c>
      <c r="U78" s="93" t="s">
        <v>198</v>
      </c>
      <c r="V78" s="141">
        <v>0</v>
      </c>
      <c r="W78" s="141">
        <v>2</v>
      </c>
      <c r="X78" s="141">
        <f>V78+W78</f>
        <v>2</v>
      </c>
      <c r="Y78" s="94" t="s">
        <v>265</v>
      </c>
      <c r="Z78" s="82" t="s">
        <v>266</v>
      </c>
      <c r="AA78" s="82" t="s">
        <v>48</v>
      </c>
      <c r="AB78" s="82" t="s">
        <v>48</v>
      </c>
      <c r="AC78" s="82" t="s">
        <v>48</v>
      </c>
      <c r="AD78" s="82" t="s">
        <v>268</v>
      </c>
      <c r="AE78" s="117" t="s">
        <v>324</v>
      </c>
    </row>
    <row r="79" spans="1:31" s="79" customFormat="1" ht="68.45" customHeight="1">
      <c r="A79" s="133"/>
      <c r="B79" s="133"/>
      <c r="C79" s="133"/>
      <c r="D79" s="133"/>
      <c r="E79" s="142"/>
      <c r="F79" s="82" t="s">
        <v>51</v>
      </c>
      <c r="G79" s="82" t="s">
        <v>58</v>
      </c>
      <c r="H79" s="82" t="s">
        <v>425</v>
      </c>
      <c r="I79" s="82" t="s">
        <v>426</v>
      </c>
      <c r="J79" s="82" t="s">
        <v>427</v>
      </c>
      <c r="K79" s="82" t="s">
        <v>262</v>
      </c>
      <c r="L79" s="82" t="s">
        <v>373</v>
      </c>
      <c r="M79" s="82" t="s">
        <v>374</v>
      </c>
      <c r="N79" s="90">
        <v>2</v>
      </c>
      <c r="O79" s="90">
        <v>3</v>
      </c>
      <c r="P79" s="93">
        <f t="shared" si="17"/>
        <v>6</v>
      </c>
      <c r="Q79" s="93" t="str">
        <f t="shared" si="18"/>
        <v>Medio</v>
      </c>
      <c r="R79" s="90">
        <v>10</v>
      </c>
      <c r="S79" s="93">
        <f t="shared" si="19"/>
        <v>60</v>
      </c>
      <c r="T79" s="93" t="str">
        <f t="shared" si="7"/>
        <v>III</v>
      </c>
      <c r="U79" s="93" t="s">
        <v>198</v>
      </c>
      <c r="V79" s="141"/>
      <c r="W79" s="141"/>
      <c r="X79" s="141"/>
      <c r="Y79" s="96" t="s">
        <v>375</v>
      </c>
      <c r="Z79" s="82" t="s">
        <v>376</v>
      </c>
      <c r="AA79" s="82" t="s">
        <v>48</v>
      </c>
      <c r="AB79" s="82" t="s">
        <v>48</v>
      </c>
      <c r="AC79" s="82" t="s">
        <v>48</v>
      </c>
      <c r="AD79" s="82" t="s">
        <v>377</v>
      </c>
      <c r="AE79" s="117" t="s">
        <v>48</v>
      </c>
    </row>
    <row r="80" spans="1:31" s="79" customFormat="1" ht="68.45" customHeight="1">
      <c r="A80" s="133"/>
      <c r="B80" s="133"/>
      <c r="C80" s="133"/>
      <c r="D80" s="133"/>
      <c r="E80" s="142"/>
      <c r="F80" s="82" t="s">
        <v>51</v>
      </c>
      <c r="G80" s="82" t="s">
        <v>58</v>
      </c>
      <c r="H80" s="82" t="s">
        <v>400</v>
      </c>
      <c r="I80" s="82" t="s">
        <v>401</v>
      </c>
      <c r="J80" s="82" t="s">
        <v>402</v>
      </c>
      <c r="K80" s="82" t="s">
        <v>262</v>
      </c>
      <c r="L80" s="82" t="s">
        <v>373</v>
      </c>
      <c r="M80" s="82" t="s">
        <v>374</v>
      </c>
      <c r="N80" s="90">
        <v>2</v>
      </c>
      <c r="O80" s="90">
        <v>3</v>
      </c>
      <c r="P80" s="93">
        <f t="shared" si="17"/>
        <v>6</v>
      </c>
      <c r="Q80" s="93" t="str">
        <f t="shared" si="18"/>
        <v>Medio</v>
      </c>
      <c r="R80" s="90">
        <v>10</v>
      </c>
      <c r="S80" s="93">
        <f t="shared" si="19"/>
        <v>60</v>
      </c>
      <c r="T80" s="93" t="str">
        <f t="shared" si="7"/>
        <v>III</v>
      </c>
      <c r="U80" s="93" t="s">
        <v>198</v>
      </c>
      <c r="V80" s="141"/>
      <c r="W80" s="141"/>
      <c r="X80" s="141"/>
      <c r="Y80" s="96" t="s">
        <v>375</v>
      </c>
      <c r="Z80" s="82" t="s">
        <v>376</v>
      </c>
      <c r="AA80" s="82" t="s">
        <v>48</v>
      </c>
      <c r="AB80" s="82" t="s">
        <v>48</v>
      </c>
      <c r="AC80" s="82" t="s">
        <v>48</v>
      </c>
      <c r="AD80" s="82" t="s">
        <v>377</v>
      </c>
      <c r="AE80" s="117" t="s">
        <v>48</v>
      </c>
    </row>
    <row r="81" spans="1:31" s="79" customFormat="1" ht="68.45" customHeight="1">
      <c r="A81" s="133"/>
      <c r="B81" s="133"/>
      <c r="C81" s="133"/>
      <c r="D81" s="133"/>
      <c r="E81" s="142"/>
      <c r="F81" s="82" t="s">
        <v>51</v>
      </c>
      <c r="G81" s="82" t="s">
        <v>58</v>
      </c>
      <c r="H81" s="82" t="s">
        <v>370</v>
      </c>
      <c r="I81" s="82" t="s">
        <v>371</v>
      </c>
      <c r="J81" s="82" t="s">
        <v>372</v>
      </c>
      <c r="K81" s="82" t="s">
        <v>262</v>
      </c>
      <c r="L81" s="82" t="s">
        <v>373</v>
      </c>
      <c r="M81" s="82" t="s">
        <v>374</v>
      </c>
      <c r="N81" s="90">
        <v>2</v>
      </c>
      <c r="O81" s="90">
        <v>3</v>
      </c>
      <c r="P81" s="93">
        <f t="shared" si="17"/>
        <v>6</v>
      </c>
      <c r="Q81" s="93" t="str">
        <f t="shared" si="18"/>
        <v>Medio</v>
      </c>
      <c r="R81" s="90">
        <v>10</v>
      </c>
      <c r="S81" s="93">
        <f t="shared" si="19"/>
        <v>60</v>
      </c>
      <c r="T81" s="93" t="str">
        <f t="shared" si="7"/>
        <v>III</v>
      </c>
      <c r="U81" s="93" t="s">
        <v>198</v>
      </c>
      <c r="V81" s="141"/>
      <c r="W81" s="141"/>
      <c r="X81" s="141"/>
      <c r="Y81" s="96" t="s">
        <v>375</v>
      </c>
      <c r="Z81" s="82" t="s">
        <v>376</v>
      </c>
      <c r="AA81" s="82" t="s">
        <v>48</v>
      </c>
      <c r="AB81" s="82" t="s">
        <v>48</v>
      </c>
      <c r="AC81" s="82" t="s">
        <v>48</v>
      </c>
      <c r="AD81" s="82" t="s">
        <v>377</v>
      </c>
      <c r="AE81" s="117" t="s">
        <v>48</v>
      </c>
    </row>
    <row r="82" spans="1:31" s="79" customFormat="1" ht="68.45" customHeight="1">
      <c r="A82" s="133"/>
      <c r="B82" s="133"/>
      <c r="C82" s="133"/>
      <c r="D82" s="133"/>
      <c r="E82" s="142"/>
      <c r="F82" s="82" t="s">
        <v>51</v>
      </c>
      <c r="G82" s="82" t="s">
        <v>56</v>
      </c>
      <c r="H82" s="82" t="s">
        <v>403</v>
      </c>
      <c r="I82" s="82" t="s">
        <v>404</v>
      </c>
      <c r="J82" s="82" t="s">
        <v>405</v>
      </c>
      <c r="K82" s="82" t="s">
        <v>262</v>
      </c>
      <c r="L82" s="82" t="s">
        <v>278</v>
      </c>
      <c r="M82" s="82" t="s">
        <v>292</v>
      </c>
      <c r="N82" s="91">
        <v>2</v>
      </c>
      <c r="O82" s="91">
        <v>2</v>
      </c>
      <c r="P82" s="93">
        <f t="shared" si="17"/>
        <v>4</v>
      </c>
      <c r="Q82" s="93" t="str">
        <f t="shared" si="18"/>
        <v>Bajo</v>
      </c>
      <c r="R82" s="91">
        <v>10</v>
      </c>
      <c r="S82" s="93">
        <f t="shared" si="19"/>
        <v>40</v>
      </c>
      <c r="T82" s="93" t="str">
        <f t="shared" si="7"/>
        <v>III</v>
      </c>
      <c r="U82" s="93" t="s">
        <v>198</v>
      </c>
      <c r="V82" s="141"/>
      <c r="W82" s="141"/>
      <c r="X82" s="141"/>
      <c r="Y82" s="96" t="s">
        <v>406</v>
      </c>
      <c r="Z82" s="82" t="s">
        <v>407</v>
      </c>
      <c r="AA82" s="82" t="s">
        <v>48</v>
      </c>
      <c r="AB82" s="82" t="s">
        <v>48</v>
      </c>
      <c r="AC82" s="82" t="s">
        <v>408</v>
      </c>
      <c r="AD82" s="82" t="s">
        <v>409</v>
      </c>
      <c r="AE82" s="117" t="s">
        <v>48</v>
      </c>
    </row>
    <row r="83" spans="1:31" s="79" customFormat="1" ht="68.45" customHeight="1">
      <c r="A83" s="133"/>
      <c r="B83" s="133"/>
      <c r="C83" s="133"/>
      <c r="D83" s="133"/>
      <c r="E83" s="142"/>
      <c r="F83" s="82" t="s">
        <v>51</v>
      </c>
      <c r="G83" s="82" t="s">
        <v>56</v>
      </c>
      <c r="H83" s="82" t="s">
        <v>275</v>
      </c>
      <c r="I83" s="82" t="s">
        <v>410</v>
      </c>
      <c r="J83" s="82" t="s">
        <v>411</v>
      </c>
      <c r="K83" s="82" t="s">
        <v>412</v>
      </c>
      <c r="L83" s="82" t="s">
        <v>278</v>
      </c>
      <c r="M83" s="82" t="s">
        <v>292</v>
      </c>
      <c r="N83" s="91">
        <v>2</v>
      </c>
      <c r="O83" s="91">
        <v>1</v>
      </c>
      <c r="P83" s="93">
        <f t="shared" si="17"/>
        <v>2</v>
      </c>
      <c r="Q83" s="93" t="str">
        <f t="shared" si="18"/>
        <v>Bajo</v>
      </c>
      <c r="R83" s="91">
        <v>10</v>
      </c>
      <c r="S83" s="93">
        <f t="shared" si="19"/>
        <v>20</v>
      </c>
      <c r="T83" s="93" t="str">
        <f t="shared" si="7"/>
        <v>IV</v>
      </c>
      <c r="U83" s="93" t="str">
        <f t="shared" ref="U83:U93" si="23">IF(T83="","",IF(OR(T83="IV",T83="III"),"Aceptable",IF(T83="II","No Aceptable o Aceptable con controles",IF(T83="I","No Aceptable","Error"))))</f>
        <v>Aceptable</v>
      </c>
      <c r="V83" s="141"/>
      <c r="W83" s="141"/>
      <c r="X83" s="141"/>
      <c r="Y83" s="96" t="s">
        <v>406</v>
      </c>
      <c r="Z83" s="82" t="s">
        <v>413</v>
      </c>
      <c r="AA83" s="82" t="s">
        <v>48</v>
      </c>
      <c r="AB83" s="82" t="s">
        <v>48</v>
      </c>
      <c r="AC83" s="82" t="s">
        <v>408</v>
      </c>
      <c r="AD83" s="82" t="s">
        <v>409</v>
      </c>
      <c r="AE83" s="117" t="s">
        <v>48</v>
      </c>
    </row>
    <row r="84" spans="1:31" s="79" customFormat="1" ht="68.45" customHeight="1">
      <c r="A84" s="133"/>
      <c r="B84" s="133"/>
      <c r="C84" s="133"/>
      <c r="D84" s="133"/>
      <c r="E84" s="142"/>
      <c r="F84" s="82" t="s">
        <v>51</v>
      </c>
      <c r="G84" s="82" t="s">
        <v>46</v>
      </c>
      <c r="H84" s="82" t="s">
        <v>288</v>
      </c>
      <c r="I84" s="82" t="s">
        <v>428</v>
      </c>
      <c r="J84" s="82" t="s">
        <v>415</v>
      </c>
      <c r="K84" s="82" t="s">
        <v>416</v>
      </c>
      <c r="L84" s="82" t="s">
        <v>291</v>
      </c>
      <c r="M84" s="82" t="s">
        <v>292</v>
      </c>
      <c r="N84" s="91">
        <v>2</v>
      </c>
      <c r="O84" s="91">
        <v>2</v>
      </c>
      <c r="P84" s="93">
        <f t="shared" si="17"/>
        <v>4</v>
      </c>
      <c r="Q84" s="93" t="str">
        <f t="shared" si="18"/>
        <v>Bajo</v>
      </c>
      <c r="R84" s="91">
        <v>10</v>
      </c>
      <c r="S84" s="93">
        <f t="shared" si="19"/>
        <v>40</v>
      </c>
      <c r="T84" s="93" t="str">
        <f t="shared" si="7"/>
        <v>III</v>
      </c>
      <c r="U84" s="93" t="s">
        <v>198</v>
      </c>
      <c r="V84" s="141"/>
      <c r="W84" s="141"/>
      <c r="X84" s="141"/>
      <c r="Y84" s="96" t="s">
        <v>347</v>
      </c>
      <c r="Z84" s="82" t="s">
        <v>294</v>
      </c>
      <c r="AA84" s="82" t="s">
        <v>48</v>
      </c>
      <c r="AB84" s="82" t="s">
        <v>48</v>
      </c>
      <c r="AC84" s="82" t="s">
        <v>348</v>
      </c>
      <c r="AD84" s="82" t="s">
        <v>296</v>
      </c>
      <c r="AE84" s="117" t="s">
        <v>48</v>
      </c>
    </row>
    <row r="85" spans="1:31" s="79" customFormat="1" ht="68.45" customHeight="1">
      <c r="A85" s="133"/>
      <c r="B85" s="133"/>
      <c r="C85" s="133"/>
      <c r="D85" s="133"/>
      <c r="E85" s="142"/>
      <c r="F85" s="82" t="s">
        <v>51</v>
      </c>
      <c r="G85" s="82" t="s">
        <v>46</v>
      </c>
      <c r="H85" s="82" t="s">
        <v>59</v>
      </c>
      <c r="I85" s="82" t="s">
        <v>429</v>
      </c>
      <c r="J85" s="82" t="s">
        <v>350</v>
      </c>
      <c r="K85" s="82" t="s">
        <v>53</v>
      </c>
      <c r="L85" s="82" t="s">
        <v>291</v>
      </c>
      <c r="M85" s="82" t="s">
        <v>292</v>
      </c>
      <c r="N85" s="91">
        <v>2</v>
      </c>
      <c r="O85" s="91">
        <v>2</v>
      </c>
      <c r="P85" s="93">
        <f t="shared" si="17"/>
        <v>4</v>
      </c>
      <c r="Q85" s="93" t="str">
        <f t="shared" si="18"/>
        <v>Bajo</v>
      </c>
      <c r="R85" s="91">
        <v>10</v>
      </c>
      <c r="S85" s="93">
        <f t="shared" si="19"/>
        <v>40</v>
      </c>
      <c r="T85" s="93" t="str">
        <f t="shared" si="7"/>
        <v>III</v>
      </c>
      <c r="U85" s="93" t="s">
        <v>198</v>
      </c>
      <c r="V85" s="141"/>
      <c r="W85" s="141"/>
      <c r="X85" s="141"/>
      <c r="Y85" s="96" t="s">
        <v>430</v>
      </c>
      <c r="Z85" s="82" t="s">
        <v>294</v>
      </c>
      <c r="AA85" s="82" t="s">
        <v>48</v>
      </c>
      <c r="AB85" s="82" t="s">
        <v>48</v>
      </c>
      <c r="AC85" s="82" t="s">
        <v>348</v>
      </c>
      <c r="AD85" s="82" t="s">
        <v>431</v>
      </c>
      <c r="AE85" s="117" t="s">
        <v>48</v>
      </c>
    </row>
    <row r="86" spans="1:31" s="79" customFormat="1" ht="68.45" customHeight="1">
      <c r="A86" s="133"/>
      <c r="B86" s="133"/>
      <c r="C86" s="133"/>
      <c r="D86" s="133"/>
      <c r="E86" s="142"/>
      <c r="F86" s="78" t="s">
        <v>37</v>
      </c>
      <c r="G86" s="84" t="s">
        <v>57</v>
      </c>
      <c r="H86" s="82" t="s">
        <v>317</v>
      </c>
      <c r="I86" s="84" t="s">
        <v>390</v>
      </c>
      <c r="J86" s="84" t="s">
        <v>63</v>
      </c>
      <c r="K86" s="84" t="s">
        <v>42</v>
      </c>
      <c r="L86" s="82" t="s">
        <v>391</v>
      </c>
      <c r="M86" s="84" t="s">
        <v>42</v>
      </c>
      <c r="N86" s="91">
        <v>6</v>
      </c>
      <c r="O86" s="91">
        <v>3</v>
      </c>
      <c r="P86" s="93">
        <f t="shared" si="17"/>
        <v>18</v>
      </c>
      <c r="Q86" s="93" t="str">
        <f t="shared" si="18"/>
        <v>Alto</v>
      </c>
      <c r="R86" s="91">
        <v>25</v>
      </c>
      <c r="S86" s="93">
        <f t="shared" si="19"/>
        <v>450</v>
      </c>
      <c r="T86" s="93" t="str">
        <f t="shared" si="7"/>
        <v>II</v>
      </c>
      <c r="U86" s="93" t="str">
        <f t="shared" si="23"/>
        <v>No Aceptable o Aceptable con controles</v>
      </c>
      <c r="V86" s="141"/>
      <c r="W86" s="141"/>
      <c r="X86" s="141"/>
      <c r="Y86" s="96" t="s">
        <v>320</v>
      </c>
      <c r="Z86" s="82" t="s">
        <v>321</v>
      </c>
      <c r="AA86" s="82" t="s">
        <v>48</v>
      </c>
      <c r="AB86" s="82" t="s">
        <v>48</v>
      </c>
      <c r="AC86" s="84" t="s">
        <v>392</v>
      </c>
      <c r="AD86" s="84" t="s">
        <v>393</v>
      </c>
      <c r="AE86" s="117" t="s">
        <v>48</v>
      </c>
    </row>
    <row r="87" spans="1:31" s="79" customFormat="1" ht="68.45" customHeight="1">
      <c r="A87" s="133"/>
      <c r="B87" s="133"/>
      <c r="C87" s="133"/>
      <c r="D87" s="133"/>
      <c r="E87" s="142"/>
      <c r="F87" s="82" t="s">
        <v>51</v>
      </c>
      <c r="G87" s="82" t="s">
        <v>57</v>
      </c>
      <c r="H87" s="82" t="s">
        <v>317</v>
      </c>
      <c r="I87" s="82" t="s">
        <v>318</v>
      </c>
      <c r="J87" s="82" t="s">
        <v>319</v>
      </c>
      <c r="K87" s="82" t="s">
        <v>262</v>
      </c>
      <c r="L87" s="82" t="s">
        <v>263</v>
      </c>
      <c r="M87" s="82" t="s">
        <v>308</v>
      </c>
      <c r="N87" s="91">
        <v>6</v>
      </c>
      <c r="O87" s="91">
        <v>3</v>
      </c>
      <c r="P87" s="93">
        <f t="shared" si="17"/>
        <v>18</v>
      </c>
      <c r="Q87" s="93" t="str">
        <f t="shared" si="18"/>
        <v>Alto</v>
      </c>
      <c r="R87" s="91">
        <v>25</v>
      </c>
      <c r="S87" s="93">
        <f t="shared" si="19"/>
        <v>450</v>
      </c>
      <c r="T87" s="93" t="str">
        <f t="shared" si="7"/>
        <v>II</v>
      </c>
      <c r="U87" s="93" t="str">
        <f t="shared" si="23"/>
        <v>No Aceptable o Aceptable con controles</v>
      </c>
      <c r="V87" s="141"/>
      <c r="W87" s="141"/>
      <c r="X87" s="141"/>
      <c r="Y87" s="96" t="s">
        <v>320</v>
      </c>
      <c r="Z87" s="82" t="s">
        <v>321</v>
      </c>
      <c r="AA87" s="82" t="s">
        <v>48</v>
      </c>
      <c r="AB87" s="82" t="s">
        <v>48</v>
      </c>
      <c r="AC87" s="82" t="s">
        <v>322</v>
      </c>
      <c r="AD87" s="82" t="s">
        <v>323</v>
      </c>
      <c r="AE87" s="117" t="s">
        <v>48</v>
      </c>
    </row>
    <row r="88" spans="1:31" s="79" customFormat="1" ht="68.45" customHeight="1">
      <c r="A88" s="137" t="s">
        <v>36</v>
      </c>
      <c r="B88" s="137" t="s">
        <v>432</v>
      </c>
      <c r="C88" s="137" t="s">
        <v>433</v>
      </c>
      <c r="D88" s="137" t="s">
        <v>434</v>
      </c>
      <c r="E88" s="137" t="s">
        <v>435</v>
      </c>
      <c r="F88" s="89" t="s">
        <v>37</v>
      </c>
      <c r="G88" s="90" t="s">
        <v>258</v>
      </c>
      <c r="H88" s="90" t="s">
        <v>259</v>
      </c>
      <c r="I88" s="82" t="s">
        <v>260</v>
      </c>
      <c r="J88" s="82" t="s">
        <v>261</v>
      </c>
      <c r="K88" s="82" t="s">
        <v>262</v>
      </c>
      <c r="L88" s="82" t="s">
        <v>263</v>
      </c>
      <c r="M88" s="82" t="s">
        <v>264</v>
      </c>
      <c r="N88" s="91">
        <v>2</v>
      </c>
      <c r="O88" s="91">
        <v>1</v>
      </c>
      <c r="P88" s="93">
        <f t="shared" si="17"/>
        <v>2</v>
      </c>
      <c r="Q88" s="93" t="str">
        <f t="shared" si="18"/>
        <v>Bajo</v>
      </c>
      <c r="R88" s="91">
        <v>10</v>
      </c>
      <c r="S88" s="93">
        <f t="shared" si="19"/>
        <v>20</v>
      </c>
      <c r="T88" s="93" t="str">
        <f t="shared" si="7"/>
        <v>IV</v>
      </c>
      <c r="U88" s="93" t="str">
        <f t="shared" si="23"/>
        <v>Aceptable</v>
      </c>
      <c r="V88" s="137">
        <v>0</v>
      </c>
      <c r="W88" s="137">
        <v>3</v>
      </c>
      <c r="X88" s="137">
        <f>V88+W88</f>
        <v>3</v>
      </c>
      <c r="Y88" s="94" t="s">
        <v>265</v>
      </c>
      <c r="Z88" s="82" t="s">
        <v>266</v>
      </c>
      <c r="AA88" s="82" t="s">
        <v>48</v>
      </c>
      <c r="AB88" s="82" t="s">
        <v>48</v>
      </c>
      <c r="AC88" s="82" t="s">
        <v>48</v>
      </c>
      <c r="AD88" s="82" t="s">
        <v>268</v>
      </c>
      <c r="AE88" s="117" t="s">
        <v>324</v>
      </c>
    </row>
    <row r="89" spans="1:31" s="79" customFormat="1" ht="68.45" customHeight="1">
      <c r="A89" s="138"/>
      <c r="B89" s="138"/>
      <c r="C89" s="138"/>
      <c r="D89" s="138"/>
      <c r="E89" s="138"/>
      <c r="F89" s="89" t="s">
        <v>37</v>
      </c>
      <c r="G89" s="90" t="s">
        <v>258</v>
      </c>
      <c r="H89" s="90" t="s">
        <v>366</v>
      </c>
      <c r="I89" s="82" t="s">
        <v>367</v>
      </c>
      <c r="J89" s="82" t="s">
        <v>368</v>
      </c>
      <c r="K89" s="82" t="s">
        <v>262</v>
      </c>
      <c r="L89" s="82" t="s">
        <v>263</v>
      </c>
      <c r="M89" s="82" t="s">
        <v>264</v>
      </c>
      <c r="N89" s="91">
        <v>2</v>
      </c>
      <c r="O89" s="91">
        <v>1</v>
      </c>
      <c r="P89" s="93">
        <f t="shared" si="17"/>
        <v>2</v>
      </c>
      <c r="Q89" s="93" t="str">
        <f t="shared" si="18"/>
        <v>Bajo</v>
      </c>
      <c r="R89" s="91">
        <v>10</v>
      </c>
      <c r="S89" s="93">
        <f t="shared" si="19"/>
        <v>20</v>
      </c>
      <c r="T89" s="93" t="str">
        <f t="shared" si="7"/>
        <v>IV</v>
      </c>
      <c r="U89" s="93" t="str">
        <f t="shared" si="23"/>
        <v>Aceptable</v>
      </c>
      <c r="V89" s="138"/>
      <c r="W89" s="138"/>
      <c r="X89" s="138"/>
      <c r="Y89" s="94" t="s">
        <v>66</v>
      </c>
      <c r="Z89" s="82" t="s">
        <v>266</v>
      </c>
      <c r="AA89" s="82" t="s">
        <v>48</v>
      </c>
      <c r="AB89" s="82" t="s">
        <v>48</v>
      </c>
      <c r="AC89" s="82" t="s">
        <v>369</v>
      </c>
      <c r="AD89" s="82" t="s">
        <v>268</v>
      </c>
      <c r="AE89" s="117" t="s">
        <v>324</v>
      </c>
    </row>
    <row r="90" spans="1:31" s="79" customFormat="1" ht="68.45" customHeight="1">
      <c r="A90" s="138"/>
      <c r="B90" s="138"/>
      <c r="C90" s="138"/>
      <c r="D90" s="138"/>
      <c r="E90" s="138"/>
      <c r="F90" s="95" t="s">
        <v>37</v>
      </c>
      <c r="G90" s="82" t="s">
        <v>46</v>
      </c>
      <c r="H90" s="82" t="s">
        <v>378</v>
      </c>
      <c r="I90" s="82" t="s">
        <v>379</v>
      </c>
      <c r="J90" s="82" t="s">
        <v>49</v>
      </c>
      <c r="K90" s="82" t="s">
        <v>42</v>
      </c>
      <c r="L90" s="82" t="s">
        <v>291</v>
      </c>
      <c r="M90" s="82" t="s">
        <v>292</v>
      </c>
      <c r="N90" s="91">
        <v>2</v>
      </c>
      <c r="O90" s="91">
        <v>1</v>
      </c>
      <c r="P90" s="93">
        <f t="shared" si="17"/>
        <v>2</v>
      </c>
      <c r="Q90" s="93" t="str">
        <f t="shared" si="18"/>
        <v>Bajo</v>
      </c>
      <c r="R90" s="91">
        <v>10</v>
      </c>
      <c r="S90" s="93">
        <f t="shared" si="19"/>
        <v>20</v>
      </c>
      <c r="T90" s="93" t="str">
        <f t="shared" si="7"/>
        <v>IV</v>
      </c>
      <c r="U90" s="93" t="str">
        <f t="shared" si="23"/>
        <v>Aceptable</v>
      </c>
      <c r="V90" s="138"/>
      <c r="W90" s="138"/>
      <c r="X90" s="138"/>
      <c r="Y90" s="96" t="s">
        <v>347</v>
      </c>
      <c r="Z90" s="82" t="s">
        <v>294</v>
      </c>
      <c r="AA90" s="82" t="s">
        <v>48</v>
      </c>
      <c r="AB90" s="82" t="s">
        <v>48</v>
      </c>
      <c r="AC90" s="82" t="s">
        <v>380</v>
      </c>
      <c r="AD90" s="82" t="s">
        <v>381</v>
      </c>
      <c r="AE90" s="117" t="s">
        <v>48</v>
      </c>
    </row>
    <row r="91" spans="1:31" s="79" customFormat="1" ht="68.45" customHeight="1">
      <c r="A91" s="138"/>
      <c r="B91" s="138"/>
      <c r="C91" s="138"/>
      <c r="D91" s="138"/>
      <c r="E91" s="138"/>
      <c r="F91" s="82" t="s">
        <v>51</v>
      </c>
      <c r="G91" s="82" t="s">
        <v>46</v>
      </c>
      <c r="H91" s="82" t="s">
        <v>59</v>
      </c>
      <c r="I91" s="82" t="s">
        <v>349</v>
      </c>
      <c r="J91" s="82" t="s">
        <v>350</v>
      </c>
      <c r="K91" s="82" t="s">
        <v>53</v>
      </c>
      <c r="L91" s="82" t="s">
        <v>291</v>
      </c>
      <c r="M91" s="82" t="s">
        <v>292</v>
      </c>
      <c r="N91" s="91">
        <v>2</v>
      </c>
      <c r="O91" s="91">
        <v>2</v>
      </c>
      <c r="P91" s="93">
        <f t="shared" si="17"/>
        <v>4</v>
      </c>
      <c r="Q91" s="93" t="str">
        <f t="shared" si="18"/>
        <v>Bajo</v>
      </c>
      <c r="R91" s="91">
        <v>25</v>
      </c>
      <c r="S91" s="93">
        <f t="shared" si="19"/>
        <v>100</v>
      </c>
      <c r="T91" s="93" t="str">
        <f t="shared" si="7"/>
        <v>III</v>
      </c>
      <c r="U91" s="93" t="s">
        <v>198</v>
      </c>
      <c r="V91" s="138"/>
      <c r="W91" s="138"/>
      <c r="X91" s="138"/>
      <c r="Y91" s="96" t="s">
        <v>351</v>
      </c>
      <c r="Z91" s="82" t="s">
        <v>294</v>
      </c>
      <c r="AA91" s="82" t="s">
        <v>48</v>
      </c>
      <c r="AB91" s="82" t="s">
        <v>48</v>
      </c>
      <c r="AC91" s="82" t="s">
        <v>348</v>
      </c>
      <c r="AD91" s="82" t="s">
        <v>296</v>
      </c>
      <c r="AE91" s="117" t="s">
        <v>48</v>
      </c>
    </row>
    <row r="92" spans="1:31" s="79" customFormat="1" ht="68.45" customHeight="1">
      <c r="A92" s="138"/>
      <c r="B92" s="138"/>
      <c r="C92" s="138"/>
      <c r="D92" s="138"/>
      <c r="E92" s="138"/>
      <c r="F92" s="82" t="s">
        <v>51</v>
      </c>
      <c r="G92" s="82" t="s">
        <v>57</v>
      </c>
      <c r="H92" s="82" t="s">
        <v>317</v>
      </c>
      <c r="I92" s="82" t="s">
        <v>318</v>
      </c>
      <c r="J92" s="82" t="s">
        <v>319</v>
      </c>
      <c r="K92" s="82" t="s">
        <v>262</v>
      </c>
      <c r="L92" s="82" t="s">
        <v>391</v>
      </c>
      <c r="M92" s="82" t="s">
        <v>308</v>
      </c>
      <c r="N92" s="91">
        <v>6</v>
      </c>
      <c r="O92" s="91">
        <v>3</v>
      </c>
      <c r="P92" s="93">
        <f t="shared" si="17"/>
        <v>18</v>
      </c>
      <c r="Q92" s="93" t="str">
        <f t="shared" si="18"/>
        <v>Alto</v>
      </c>
      <c r="R92" s="91">
        <v>25</v>
      </c>
      <c r="S92" s="93">
        <f t="shared" si="19"/>
        <v>450</v>
      </c>
      <c r="T92" s="93" t="str">
        <f t="shared" si="7"/>
        <v>II</v>
      </c>
      <c r="U92" s="93" t="str">
        <f t="shared" si="23"/>
        <v>No Aceptable o Aceptable con controles</v>
      </c>
      <c r="V92" s="138"/>
      <c r="W92" s="138"/>
      <c r="X92" s="138"/>
      <c r="Y92" s="96" t="s">
        <v>320</v>
      </c>
      <c r="Z92" s="82" t="s">
        <v>321</v>
      </c>
      <c r="AA92" s="82" t="s">
        <v>48</v>
      </c>
      <c r="AB92" s="82" t="s">
        <v>48</v>
      </c>
      <c r="AC92" s="82" t="s">
        <v>322</v>
      </c>
      <c r="AD92" s="82" t="s">
        <v>436</v>
      </c>
      <c r="AE92" s="117" t="s">
        <v>48</v>
      </c>
    </row>
    <row r="93" spans="1:31" s="79" customFormat="1" ht="68.45" customHeight="1">
      <c r="A93" s="138"/>
      <c r="B93" s="138"/>
      <c r="C93" s="138"/>
      <c r="D93" s="138"/>
      <c r="E93" s="138"/>
      <c r="F93" s="78" t="s">
        <v>37</v>
      </c>
      <c r="G93" s="84" t="s">
        <v>57</v>
      </c>
      <c r="H93" s="82" t="s">
        <v>317</v>
      </c>
      <c r="I93" s="84" t="s">
        <v>390</v>
      </c>
      <c r="J93" s="84" t="s">
        <v>63</v>
      </c>
      <c r="K93" s="84" t="s">
        <v>42</v>
      </c>
      <c r="L93" s="82" t="s">
        <v>391</v>
      </c>
      <c r="M93" s="84" t="s">
        <v>42</v>
      </c>
      <c r="N93" s="91">
        <v>6</v>
      </c>
      <c r="O93" s="91">
        <v>3</v>
      </c>
      <c r="P93" s="93">
        <f t="shared" si="17"/>
        <v>18</v>
      </c>
      <c r="Q93" s="93" t="str">
        <f t="shared" si="18"/>
        <v>Alto</v>
      </c>
      <c r="R93" s="91">
        <v>25</v>
      </c>
      <c r="S93" s="93">
        <f t="shared" si="19"/>
        <v>450</v>
      </c>
      <c r="T93" s="93" t="str">
        <f t="shared" si="7"/>
        <v>II</v>
      </c>
      <c r="U93" s="93" t="str">
        <f t="shared" si="23"/>
        <v>No Aceptable o Aceptable con controles</v>
      </c>
      <c r="V93" s="138"/>
      <c r="W93" s="138"/>
      <c r="X93" s="138"/>
      <c r="Y93" s="96" t="s">
        <v>320</v>
      </c>
      <c r="Z93" s="82" t="s">
        <v>321</v>
      </c>
      <c r="AA93" s="82" t="s">
        <v>48</v>
      </c>
      <c r="AB93" s="82" t="s">
        <v>48</v>
      </c>
      <c r="AC93" s="84" t="s">
        <v>392</v>
      </c>
      <c r="AD93" s="84" t="s">
        <v>393</v>
      </c>
      <c r="AE93" s="117" t="s">
        <v>48</v>
      </c>
    </row>
    <row r="94" spans="1:31" s="79" customFormat="1" ht="68.45" customHeight="1">
      <c r="A94" s="138"/>
      <c r="B94" s="138"/>
      <c r="C94" s="138"/>
      <c r="D94" s="138"/>
      <c r="E94" s="138"/>
      <c r="F94" s="89" t="s">
        <v>55</v>
      </c>
      <c r="G94" s="82" t="s">
        <v>57</v>
      </c>
      <c r="H94" s="82" t="s">
        <v>325</v>
      </c>
      <c r="I94" s="82" t="s">
        <v>326</v>
      </c>
      <c r="J94" s="82" t="s">
        <v>327</v>
      </c>
      <c r="K94" s="82" t="s">
        <v>83</v>
      </c>
      <c r="L94" s="82" t="s">
        <v>94</v>
      </c>
      <c r="M94" s="82" t="s">
        <v>85</v>
      </c>
      <c r="N94" s="90">
        <v>6</v>
      </c>
      <c r="O94" s="90">
        <v>3</v>
      </c>
      <c r="P94" s="92">
        <f t="shared" si="17"/>
        <v>18</v>
      </c>
      <c r="Q94" s="93" t="str">
        <f t="shared" si="18"/>
        <v>Alto</v>
      </c>
      <c r="R94" s="90">
        <v>25</v>
      </c>
      <c r="S94" s="93">
        <f t="shared" si="19"/>
        <v>450</v>
      </c>
      <c r="T94" s="93" t="str">
        <f t="shared" si="7"/>
        <v>II</v>
      </c>
      <c r="U94" s="93" t="s">
        <v>200</v>
      </c>
      <c r="V94" s="138"/>
      <c r="W94" s="138"/>
      <c r="X94" s="138"/>
      <c r="Y94" s="96" t="s">
        <v>328</v>
      </c>
      <c r="Z94" s="82" t="s">
        <v>329</v>
      </c>
      <c r="AA94" s="82" t="s">
        <v>48</v>
      </c>
      <c r="AB94" s="82" t="s">
        <v>48</v>
      </c>
      <c r="AC94" s="82" t="s">
        <v>330</v>
      </c>
      <c r="AD94" s="82" t="s">
        <v>331</v>
      </c>
      <c r="AE94" s="117" t="s">
        <v>48</v>
      </c>
    </row>
    <row r="95" spans="1:31" s="79" customFormat="1" ht="68.45" customHeight="1">
      <c r="A95" s="138"/>
      <c r="B95" s="138"/>
      <c r="C95" s="138"/>
      <c r="D95" s="138"/>
      <c r="E95" s="138"/>
      <c r="F95" s="96" t="s">
        <v>64</v>
      </c>
      <c r="G95" s="82" t="s">
        <v>57</v>
      </c>
      <c r="H95" s="82" t="s">
        <v>332</v>
      </c>
      <c r="I95" s="82" t="s">
        <v>437</v>
      </c>
      <c r="J95" s="82" t="s">
        <v>438</v>
      </c>
      <c r="K95" s="82" t="s">
        <v>439</v>
      </c>
      <c r="L95" s="82" t="s">
        <v>385</v>
      </c>
      <c r="M95" s="82" t="s">
        <v>358</v>
      </c>
      <c r="N95" s="91">
        <v>2</v>
      </c>
      <c r="O95" s="91">
        <v>1</v>
      </c>
      <c r="P95" s="92">
        <f t="shared" si="17"/>
        <v>2</v>
      </c>
      <c r="Q95" s="93" t="str">
        <f t="shared" si="18"/>
        <v>Bajo</v>
      </c>
      <c r="R95" s="91">
        <v>10</v>
      </c>
      <c r="S95" s="93">
        <f t="shared" si="19"/>
        <v>20</v>
      </c>
      <c r="T95" s="93" t="str">
        <f t="shared" si="7"/>
        <v>IV</v>
      </c>
      <c r="U95" s="93" t="str">
        <f t="shared" ref="U95:U169" si="24">IF(T95="","",IF(OR(T95="IV",T95="III"),"Aceptable",IF(T95="II","No Aceptable o Aceptable con controles",IF(T95="I","No Aceptable","Error"))))</f>
        <v>Aceptable</v>
      </c>
      <c r="V95" s="138"/>
      <c r="W95" s="138"/>
      <c r="X95" s="138"/>
      <c r="Y95" s="96" t="s">
        <v>336</v>
      </c>
      <c r="Z95" s="82" t="s">
        <v>337</v>
      </c>
      <c r="AA95" s="82" t="s">
        <v>44</v>
      </c>
      <c r="AB95" s="82" t="s">
        <v>440</v>
      </c>
      <c r="AC95" s="82" t="s">
        <v>441</v>
      </c>
      <c r="AD95" s="82" t="s">
        <v>442</v>
      </c>
      <c r="AE95" s="117" t="s">
        <v>48</v>
      </c>
    </row>
    <row r="96" spans="1:31" s="79" customFormat="1" ht="68.45" customHeight="1">
      <c r="A96" s="139"/>
      <c r="B96" s="139"/>
      <c r="C96" s="139"/>
      <c r="D96" s="139"/>
      <c r="E96" s="139"/>
      <c r="F96" s="103" t="s">
        <v>55</v>
      </c>
      <c r="G96" s="82" t="s">
        <v>61</v>
      </c>
      <c r="H96" s="103" t="s">
        <v>355</v>
      </c>
      <c r="I96" s="103" t="s">
        <v>356</v>
      </c>
      <c r="J96" s="82" t="s">
        <v>357</v>
      </c>
      <c r="K96" s="82" t="s">
        <v>358</v>
      </c>
      <c r="L96" s="82" t="s">
        <v>263</v>
      </c>
      <c r="M96" s="82" t="s">
        <v>359</v>
      </c>
      <c r="N96" s="91">
        <v>2</v>
      </c>
      <c r="O96" s="91">
        <v>1</v>
      </c>
      <c r="P96" s="93">
        <f t="shared" si="17"/>
        <v>2</v>
      </c>
      <c r="Q96" s="93" t="str">
        <f t="shared" si="18"/>
        <v>Bajo</v>
      </c>
      <c r="R96" s="91">
        <v>10</v>
      </c>
      <c r="S96" s="93">
        <f t="shared" si="19"/>
        <v>20</v>
      </c>
      <c r="T96" s="93" t="str">
        <f t="shared" si="7"/>
        <v>IV</v>
      </c>
      <c r="U96" s="93" t="str">
        <f t="shared" si="24"/>
        <v>Aceptable</v>
      </c>
      <c r="V96" s="139"/>
      <c r="W96" s="139"/>
      <c r="X96" s="139"/>
      <c r="Y96" s="82" t="s">
        <v>360</v>
      </c>
      <c r="Z96" s="82" t="s">
        <v>285</v>
      </c>
      <c r="AA96" s="82" t="s">
        <v>44</v>
      </c>
      <c r="AB96" s="82" t="s">
        <v>44</v>
      </c>
      <c r="AC96" s="82" t="s">
        <v>44</v>
      </c>
      <c r="AD96" s="82" t="s">
        <v>361</v>
      </c>
      <c r="AE96" s="117" t="s">
        <v>324</v>
      </c>
    </row>
    <row r="97" spans="1:31" s="79" customFormat="1" ht="68.45" customHeight="1">
      <c r="A97" s="133" t="s">
        <v>36</v>
      </c>
      <c r="B97" s="133" t="s">
        <v>443</v>
      </c>
      <c r="C97" s="133" t="s">
        <v>444</v>
      </c>
      <c r="D97" s="133" t="s">
        <v>445</v>
      </c>
      <c r="E97" s="142" t="s">
        <v>446</v>
      </c>
      <c r="F97" s="82" t="s">
        <v>51</v>
      </c>
      <c r="G97" s="90" t="s">
        <v>258</v>
      </c>
      <c r="H97" s="90" t="s">
        <v>259</v>
      </c>
      <c r="I97" s="82" t="s">
        <v>260</v>
      </c>
      <c r="J97" s="82" t="s">
        <v>261</v>
      </c>
      <c r="K97" s="82" t="s">
        <v>262</v>
      </c>
      <c r="L97" s="82" t="s">
        <v>263</v>
      </c>
      <c r="M97" s="82" t="s">
        <v>264</v>
      </c>
      <c r="N97" s="91">
        <v>2</v>
      </c>
      <c r="O97" s="91">
        <v>1</v>
      </c>
      <c r="P97" s="93">
        <f t="shared" si="17"/>
        <v>2</v>
      </c>
      <c r="Q97" s="93" t="str">
        <f t="shared" si="18"/>
        <v>Bajo</v>
      </c>
      <c r="R97" s="91">
        <v>10</v>
      </c>
      <c r="S97" s="93">
        <f t="shared" si="19"/>
        <v>20</v>
      </c>
      <c r="T97" s="93" t="str">
        <f t="shared" si="7"/>
        <v>IV</v>
      </c>
      <c r="U97" s="93" t="str">
        <f t="shared" si="24"/>
        <v>Aceptable</v>
      </c>
      <c r="V97" s="141">
        <v>3</v>
      </c>
      <c r="W97" s="141">
        <v>0</v>
      </c>
      <c r="X97" s="141">
        <f>V97+W97</f>
        <v>3</v>
      </c>
      <c r="Y97" s="94" t="s">
        <v>265</v>
      </c>
      <c r="Z97" s="82" t="s">
        <v>266</v>
      </c>
      <c r="AA97" s="82" t="s">
        <v>48</v>
      </c>
      <c r="AB97" s="82" t="s">
        <v>48</v>
      </c>
      <c r="AC97" s="82" t="s">
        <v>48</v>
      </c>
      <c r="AD97" s="82" t="s">
        <v>268</v>
      </c>
      <c r="AE97" s="117" t="s">
        <v>324</v>
      </c>
    </row>
    <row r="98" spans="1:31" s="79" customFormat="1" ht="68.45" customHeight="1">
      <c r="A98" s="133"/>
      <c r="B98" s="133"/>
      <c r="C98" s="133"/>
      <c r="D98" s="133"/>
      <c r="E98" s="142"/>
      <c r="F98" s="82" t="s">
        <v>51</v>
      </c>
      <c r="G98" s="82" t="s">
        <v>258</v>
      </c>
      <c r="H98" s="82" t="s">
        <v>270</v>
      </c>
      <c r="I98" s="82" t="s">
        <v>271</v>
      </c>
      <c r="J98" s="82" t="s">
        <v>272</v>
      </c>
      <c r="K98" s="82" t="s">
        <v>262</v>
      </c>
      <c r="L98" s="82" t="s">
        <v>262</v>
      </c>
      <c r="M98" s="82" t="s">
        <v>264</v>
      </c>
      <c r="N98" s="91">
        <v>2</v>
      </c>
      <c r="O98" s="91">
        <v>1</v>
      </c>
      <c r="P98" s="93">
        <f t="shared" si="17"/>
        <v>2</v>
      </c>
      <c r="Q98" s="93" t="str">
        <f t="shared" si="18"/>
        <v>Bajo</v>
      </c>
      <c r="R98" s="91">
        <v>10</v>
      </c>
      <c r="S98" s="93">
        <f t="shared" si="19"/>
        <v>20</v>
      </c>
      <c r="T98" s="93" t="str">
        <f t="shared" si="7"/>
        <v>IV</v>
      </c>
      <c r="U98" s="93" t="str">
        <f t="shared" si="24"/>
        <v>Aceptable</v>
      </c>
      <c r="V98" s="141"/>
      <c r="W98" s="141"/>
      <c r="X98" s="141"/>
      <c r="Y98" s="96" t="s">
        <v>273</v>
      </c>
      <c r="Z98" s="82" t="s">
        <v>266</v>
      </c>
      <c r="AA98" s="82" t="s">
        <v>48</v>
      </c>
      <c r="AB98" s="82" t="s">
        <v>48</v>
      </c>
      <c r="AC98" s="82" t="s">
        <v>48</v>
      </c>
      <c r="AD98" s="82" t="s">
        <v>274</v>
      </c>
      <c r="AE98" s="117" t="s">
        <v>324</v>
      </c>
    </row>
    <row r="99" spans="1:31" s="79" customFormat="1" ht="68.45" customHeight="1">
      <c r="A99" s="133"/>
      <c r="B99" s="133"/>
      <c r="C99" s="133"/>
      <c r="D99" s="133"/>
      <c r="E99" s="142"/>
      <c r="F99" s="82" t="s">
        <v>51</v>
      </c>
      <c r="G99" s="82" t="s">
        <v>56</v>
      </c>
      <c r="H99" s="82" t="s">
        <v>275</v>
      </c>
      <c r="I99" s="82" t="s">
        <v>276</v>
      </c>
      <c r="J99" s="82" t="s">
        <v>277</v>
      </c>
      <c r="K99" s="82" t="s">
        <v>262</v>
      </c>
      <c r="L99" s="82" t="s">
        <v>278</v>
      </c>
      <c r="M99" s="82" t="s">
        <v>262</v>
      </c>
      <c r="N99" s="91">
        <v>2</v>
      </c>
      <c r="O99" s="91">
        <v>1</v>
      </c>
      <c r="P99" s="93">
        <f t="shared" si="17"/>
        <v>2</v>
      </c>
      <c r="Q99" s="93" t="str">
        <f t="shared" si="18"/>
        <v>Bajo</v>
      </c>
      <c r="R99" s="91">
        <v>10</v>
      </c>
      <c r="S99" s="93">
        <f t="shared" si="19"/>
        <v>20</v>
      </c>
      <c r="T99" s="93" t="str">
        <f t="shared" si="7"/>
        <v>IV</v>
      </c>
      <c r="U99" s="93" t="str">
        <f t="shared" si="24"/>
        <v>Aceptable</v>
      </c>
      <c r="V99" s="141"/>
      <c r="W99" s="141"/>
      <c r="X99" s="141"/>
      <c r="Y99" s="96" t="s">
        <v>279</v>
      </c>
      <c r="Z99" s="82" t="s">
        <v>69</v>
      </c>
      <c r="AA99" s="82" t="s">
        <v>48</v>
      </c>
      <c r="AB99" s="82" t="s">
        <v>280</v>
      </c>
      <c r="AC99" s="82" t="s">
        <v>48</v>
      </c>
      <c r="AD99" s="82" t="s">
        <v>281</v>
      </c>
      <c r="AE99" s="117" t="s">
        <v>48</v>
      </c>
    </row>
    <row r="100" spans="1:31" s="79" customFormat="1" ht="68.45" customHeight="1">
      <c r="A100" s="133"/>
      <c r="B100" s="133"/>
      <c r="C100" s="133"/>
      <c r="D100" s="133"/>
      <c r="E100" s="142"/>
      <c r="F100" s="82" t="s">
        <v>51</v>
      </c>
      <c r="G100" s="82" t="s">
        <v>46</v>
      </c>
      <c r="H100" s="82" t="s">
        <v>288</v>
      </c>
      <c r="I100" s="82" t="s">
        <v>447</v>
      </c>
      <c r="J100" s="82" t="s">
        <v>346</v>
      </c>
      <c r="K100" s="82" t="s">
        <v>262</v>
      </c>
      <c r="L100" s="82" t="s">
        <v>291</v>
      </c>
      <c r="M100" s="82" t="s">
        <v>292</v>
      </c>
      <c r="N100" s="91">
        <v>2</v>
      </c>
      <c r="O100" s="91">
        <v>1</v>
      </c>
      <c r="P100" s="93">
        <f t="shared" si="17"/>
        <v>2</v>
      </c>
      <c r="Q100" s="93" t="str">
        <f t="shared" si="18"/>
        <v>Bajo</v>
      </c>
      <c r="R100" s="91">
        <v>10</v>
      </c>
      <c r="S100" s="93">
        <f t="shared" si="19"/>
        <v>20</v>
      </c>
      <c r="T100" s="93" t="str">
        <f t="shared" si="7"/>
        <v>IV</v>
      </c>
      <c r="U100" s="93" t="str">
        <f t="shared" si="24"/>
        <v>Aceptable</v>
      </c>
      <c r="V100" s="141"/>
      <c r="W100" s="141"/>
      <c r="X100" s="141"/>
      <c r="Y100" s="96" t="s">
        <v>448</v>
      </c>
      <c r="Z100" s="82" t="s">
        <v>294</v>
      </c>
      <c r="AA100" s="82" t="s">
        <v>48</v>
      </c>
      <c r="AB100" s="82" t="s">
        <v>48</v>
      </c>
      <c r="AC100" s="82" t="s">
        <v>348</v>
      </c>
      <c r="AD100" s="82" t="s">
        <v>296</v>
      </c>
      <c r="AE100" s="117" t="s">
        <v>48</v>
      </c>
    </row>
    <row r="101" spans="1:31" s="79" customFormat="1" ht="68.45" customHeight="1">
      <c r="A101" s="133"/>
      <c r="B101" s="133"/>
      <c r="C101" s="133"/>
      <c r="D101" s="133"/>
      <c r="E101" s="142"/>
      <c r="F101" s="82" t="s">
        <v>60</v>
      </c>
      <c r="G101" s="82" t="s">
        <v>46</v>
      </c>
      <c r="H101" s="82" t="s">
        <v>378</v>
      </c>
      <c r="I101" s="82" t="s">
        <v>379</v>
      </c>
      <c r="J101" s="82" t="s">
        <v>49</v>
      </c>
      <c r="K101" s="82" t="s">
        <v>42</v>
      </c>
      <c r="L101" s="82" t="s">
        <v>291</v>
      </c>
      <c r="M101" s="82" t="s">
        <v>292</v>
      </c>
      <c r="N101" s="91">
        <v>2</v>
      </c>
      <c r="O101" s="91">
        <v>1</v>
      </c>
      <c r="P101" s="93">
        <v>2</v>
      </c>
      <c r="Q101" s="93" t="str">
        <f t="shared" si="18"/>
        <v>Bajo</v>
      </c>
      <c r="R101" s="91">
        <v>10</v>
      </c>
      <c r="S101" s="93">
        <f t="shared" si="19"/>
        <v>20</v>
      </c>
      <c r="T101" s="93" t="str">
        <f t="shared" si="7"/>
        <v>IV</v>
      </c>
      <c r="U101" s="93" t="str">
        <f t="shared" si="24"/>
        <v>Aceptable</v>
      </c>
      <c r="V101" s="141"/>
      <c r="W101" s="141"/>
      <c r="X101" s="141"/>
      <c r="Y101" s="96" t="s">
        <v>347</v>
      </c>
      <c r="Z101" s="82" t="s">
        <v>294</v>
      </c>
      <c r="AA101" s="82" t="s">
        <v>48</v>
      </c>
      <c r="AB101" s="82" t="s">
        <v>48</v>
      </c>
      <c r="AC101" s="82" t="s">
        <v>380</v>
      </c>
      <c r="AD101" s="82" t="s">
        <v>381</v>
      </c>
      <c r="AE101" s="117" t="s">
        <v>48</v>
      </c>
    </row>
    <row r="102" spans="1:31" s="79" customFormat="1" ht="68.45" customHeight="1">
      <c r="A102" s="133"/>
      <c r="B102" s="133"/>
      <c r="C102" s="133"/>
      <c r="D102" s="133"/>
      <c r="E102" s="142"/>
      <c r="F102" s="82" t="s">
        <v>51</v>
      </c>
      <c r="G102" s="82" t="s">
        <v>46</v>
      </c>
      <c r="H102" s="82" t="s">
        <v>59</v>
      </c>
      <c r="I102" s="82" t="s">
        <v>449</v>
      </c>
      <c r="J102" s="82" t="s">
        <v>450</v>
      </c>
      <c r="K102" s="82" t="s">
        <v>262</v>
      </c>
      <c r="L102" s="82" t="s">
        <v>291</v>
      </c>
      <c r="M102" s="82" t="s">
        <v>292</v>
      </c>
      <c r="N102" s="91">
        <v>2</v>
      </c>
      <c r="O102" s="91">
        <v>1</v>
      </c>
      <c r="P102" s="93">
        <f t="shared" si="17"/>
        <v>2</v>
      </c>
      <c r="Q102" s="93" t="str">
        <f t="shared" si="18"/>
        <v>Bajo</v>
      </c>
      <c r="R102" s="91">
        <v>10</v>
      </c>
      <c r="S102" s="93">
        <f t="shared" si="19"/>
        <v>20</v>
      </c>
      <c r="T102" s="93" t="str">
        <f t="shared" ref="T102:T176" si="25">IF(S102="","",IF(ISTEXT(S102),"IV",IF(S102=20,"IV",IF(AND(S102&gt;=40,S102&lt;=120),"III",IF(AND(S102&gt;=150,S102&lt;=500),"II",IF(AND(S102&gt;=600,S102&lt;=4000),"I","Error"))))))</f>
        <v>IV</v>
      </c>
      <c r="U102" s="93" t="str">
        <f t="shared" si="24"/>
        <v>Aceptable</v>
      </c>
      <c r="V102" s="141"/>
      <c r="W102" s="141"/>
      <c r="X102" s="141"/>
      <c r="Y102" s="96" t="s">
        <v>347</v>
      </c>
      <c r="Z102" s="82" t="s">
        <v>294</v>
      </c>
      <c r="AA102" s="82" t="s">
        <v>48</v>
      </c>
      <c r="AB102" s="82" t="s">
        <v>48</v>
      </c>
      <c r="AC102" s="82" t="s">
        <v>348</v>
      </c>
      <c r="AD102" s="82" t="s">
        <v>451</v>
      </c>
      <c r="AE102" s="117" t="s">
        <v>48</v>
      </c>
    </row>
    <row r="103" spans="1:31" s="79" customFormat="1" ht="68.45" customHeight="1">
      <c r="A103" s="133"/>
      <c r="B103" s="133"/>
      <c r="C103" s="133"/>
      <c r="D103" s="133"/>
      <c r="E103" s="142"/>
      <c r="F103" s="82" t="s">
        <v>51</v>
      </c>
      <c r="G103" s="82" t="s">
        <v>57</v>
      </c>
      <c r="H103" s="82" t="s">
        <v>325</v>
      </c>
      <c r="I103" s="82" t="s">
        <v>452</v>
      </c>
      <c r="J103" s="82" t="s">
        <v>453</v>
      </c>
      <c r="K103" s="82" t="s">
        <v>262</v>
      </c>
      <c r="L103" s="82" t="s">
        <v>262</v>
      </c>
      <c r="M103" s="82" t="s">
        <v>262</v>
      </c>
      <c r="N103" s="91">
        <v>2</v>
      </c>
      <c r="O103" s="91">
        <v>1</v>
      </c>
      <c r="P103" s="93">
        <f t="shared" si="17"/>
        <v>2</v>
      </c>
      <c r="Q103" s="93" t="str">
        <f t="shared" si="18"/>
        <v>Bajo</v>
      </c>
      <c r="R103" s="91">
        <v>10</v>
      </c>
      <c r="S103" s="93">
        <f t="shared" si="19"/>
        <v>20</v>
      </c>
      <c r="T103" s="93" t="str">
        <f t="shared" si="25"/>
        <v>IV</v>
      </c>
      <c r="U103" s="93" t="str">
        <f t="shared" si="24"/>
        <v>Aceptable</v>
      </c>
      <c r="V103" s="141"/>
      <c r="W103" s="141"/>
      <c r="X103" s="141"/>
      <c r="Y103" s="96" t="s">
        <v>328</v>
      </c>
      <c r="Z103" s="82" t="s">
        <v>329</v>
      </c>
      <c r="AA103" s="82" t="s">
        <v>48</v>
      </c>
      <c r="AB103" s="82" t="s">
        <v>48</v>
      </c>
      <c r="AC103" s="82" t="s">
        <v>48</v>
      </c>
      <c r="AD103" s="82" t="s">
        <v>454</v>
      </c>
      <c r="AE103" s="117" t="s">
        <v>48</v>
      </c>
    </row>
    <row r="104" spans="1:31" s="79" customFormat="1" ht="68.45" customHeight="1">
      <c r="A104" s="133"/>
      <c r="B104" s="133"/>
      <c r="C104" s="133"/>
      <c r="D104" s="133"/>
      <c r="E104" s="142"/>
      <c r="F104" s="82" t="s">
        <v>51</v>
      </c>
      <c r="G104" s="82" t="s">
        <v>57</v>
      </c>
      <c r="H104" s="82" t="s">
        <v>40</v>
      </c>
      <c r="I104" s="82" t="s">
        <v>38</v>
      </c>
      <c r="J104" s="82" t="s">
        <v>41</v>
      </c>
      <c r="K104" s="82" t="s">
        <v>299</v>
      </c>
      <c r="L104" s="82" t="s">
        <v>300</v>
      </c>
      <c r="M104" s="82" t="s">
        <v>301</v>
      </c>
      <c r="N104" s="91">
        <v>2</v>
      </c>
      <c r="O104" s="91">
        <v>3</v>
      </c>
      <c r="P104" s="93">
        <f t="shared" si="17"/>
        <v>6</v>
      </c>
      <c r="Q104" s="93" t="str">
        <f t="shared" si="18"/>
        <v>Medio</v>
      </c>
      <c r="R104" s="91">
        <v>60</v>
      </c>
      <c r="S104" s="93">
        <f t="shared" si="19"/>
        <v>360</v>
      </c>
      <c r="T104" s="93" t="str">
        <f t="shared" si="25"/>
        <v>II</v>
      </c>
      <c r="U104" s="93" t="str">
        <f t="shared" si="24"/>
        <v>No Aceptable o Aceptable con controles</v>
      </c>
      <c r="V104" s="141"/>
      <c r="W104" s="141"/>
      <c r="X104" s="141"/>
      <c r="Y104" s="96" t="s">
        <v>43</v>
      </c>
      <c r="Z104" s="82" t="s">
        <v>303</v>
      </c>
      <c r="AA104" s="82" t="s">
        <v>48</v>
      </c>
      <c r="AB104" s="82" t="s">
        <v>48</v>
      </c>
      <c r="AC104" s="82" t="s">
        <v>455</v>
      </c>
      <c r="AD104" s="82" t="s">
        <v>456</v>
      </c>
      <c r="AE104" s="117" t="s">
        <v>48</v>
      </c>
    </row>
    <row r="105" spans="1:31" s="79" customFormat="1" ht="68.45" customHeight="1">
      <c r="A105" s="133"/>
      <c r="B105" s="133"/>
      <c r="C105" s="133"/>
      <c r="D105" s="133"/>
      <c r="E105" s="142"/>
      <c r="F105" s="82" t="s">
        <v>51</v>
      </c>
      <c r="G105" s="82" t="s">
        <v>57</v>
      </c>
      <c r="H105" s="82" t="s">
        <v>306</v>
      </c>
      <c r="I105" s="82" t="s">
        <v>457</v>
      </c>
      <c r="J105" s="82" t="s">
        <v>41</v>
      </c>
      <c r="K105" s="82" t="s">
        <v>262</v>
      </c>
      <c r="L105" s="82" t="s">
        <v>262</v>
      </c>
      <c r="M105" s="82" t="s">
        <v>308</v>
      </c>
      <c r="N105" s="91">
        <v>2</v>
      </c>
      <c r="O105" s="91">
        <v>3</v>
      </c>
      <c r="P105" s="93">
        <f t="shared" si="17"/>
        <v>6</v>
      </c>
      <c r="Q105" s="93" t="str">
        <f t="shared" si="18"/>
        <v>Medio</v>
      </c>
      <c r="R105" s="91">
        <v>60</v>
      </c>
      <c r="S105" s="93">
        <f t="shared" si="19"/>
        <v>360</v>
      </c>
      <c r="T105" s="93" t="str">
        <f t="shared" si="25"/>
        <v>II</v>
      </c>
      <c r="U105" s="93" t="str">
        <f t="shared" si="24"/>
        <v>No Aceptable o Aceptable con controles</v>
      </c>
      <c r="V105" s="141"/>
      <c r="W105" s="141"/>
      <c r="X105" s="141"/>
      <c r="Y105" s="96" t="s">
        <v>458</v>
      </c>
      <c r="Z105" s="95" t="s">
        <v>310</v>
      </c>
      <c r="AA105" s="82" t="s">
        <v>48</v>
      </c>
      <c r="AB105" s="82" t="s">
        <v>48</v>
      </c>
      <c r="AC105" s="82" t="s">
        <v>48</v>
      </c>
      <c r="AD105" s="82" t="s">
        <v>311</v>
      </c>
      <c r="AE105" s="117" t="s">
        <v>48</v>
      </c>
    </row>
    <row r="106" spans="1:31" s="79" customFormat="1" ht="68.45" customHeight="1">
      <c r="A106" s="133"/>
      <c r="B106" s="133"/>
      <c r="C106" s="133"/>
      <c r="D106" s="133"/>
      <c r="E106" s="142"/>
      <c r="F106" s="82" t="s">
        <v>51</v>
      </c>
      <c r="G106" s="82" t="s">
        <v>58</v>
      </c>
      <c r="H106" s="82" t="s">
        <v>459</v>
      </c>
      <c r="I106" s="82" t="s">
        <v>460</v>
      </c>
      <c r="J106" s="82" t="s">
        <v>461</v>
      </c>
      <c r="K106" s="82" t="s">
        <v>262</v>
      </c>
      <c r="L106" s="82" t="s">
        <v>373</v>
      </c>
      <c r="M106" s="82" t="s">
        <v>374</v>
      </c>
      <c r="N106" s="91">
        <v>2</v>
      </c>
      <c r="O106" s="91">
        <v>3</v>
      </c>
      <c r="P106" s="93">
        <f t="shared" si="17"/>
        <v>6</v>
      </c>
      <c r="Q106" s="93" t="str">
        <f t="shared" si="18"/>
        <v>Medio</v>
      </c>
      <c r="R106" s="91">
        <v>10</v>
      </c>
      <c r="S106" s="93">
        <f t="shared" si="19"/>
        <v>60</v>
      </c>
      <c r="T106" s="93" t="str">
        <f t="shared" si="25"/>
        <v>III</v>
      </c>
      <c r="U106" s="93" t="s">
        <v>198</v>
      </c>
      <c r="V106" s="141"/>
      <c r="W106" s="141"/>
      <c r="X106" s="141"/>
      <c r="Y106" s="104" t="s">
        <v>375</v>
      </c>
      <c r="Z106" s="82" t="s">
        <v>376</v>
      </c>
      <c r="AA106" s="87" t="s">
        <v>48</v>
      </c>
      <c r="AB106" s="87" t="s">
        <v>48</v>
      </c>
      <c r="AC106" s="82" t="s">
        <v>48</v>
      </c>
      <c r="AD106" s="82" t="s">
        <v>377</v>
      </c>
      <c r="AE106" s="117" t="s">
        <v>48</v>
      </c>
    </row>
    <row r="107" spans="1:31" s="79" customFormat="1" ht="68.45" customHeight="1">
      <c r="A107" s="133"/>
      <c r="B107" s="133"/>
      <c r="C107" s="133"/>
      <c r="D107" s="133"/>
      <c r="E107" s="142"/>
      <c r="F107" s="82" t="s">
        <v>51</v>
      </c>
      <c r="G107" s="82" t="s">
        <v>58</v>
      </c>
      <c r="H107" s="82" t="s">
        <v>425</v>
      </c>
      <c r="I107" s="82" t="s">
        <v>426</v>
      </c>
      <c r="J107" s="82" t="s">
        <v>427</v>
      </c>
      <c r="K107" s="82" t="s">
        <v>262</v>
      </c>
      <c r="L107" s="82" t="s">
        <v>373</v>
      </c>
      <c r="M107" s="82" t="s">
        <v>374</v>
      </c>
      <c r="N107" s="91">
        <v>2</v>
      </c>
      <c r="O107" s="91">
        <v>3</v>
      </c>
      <c r="P107" s="93">
        <f t="shared" si="17"/>
        <v>6</v>
      </c>
      <c r="Q107" s="93" t="str">
        <f t="shared" si="18"/>
        <v>Medio</v>
      </c>
      <c r="R107" s="91">
        <v>10</v>
      </c>
      <c r="S107" s="93">
        <f t="shared" si="19"/>
        <v>60</v>
      </c>
      <c r="T107" s="93" t="str">
        <f t="shared" si="25"/>
        <v>III</v>
      </c>
      <c r="U107" s="93" t="s">
        <v>198</v>
      </c>
      <c r="V107" s="141"/>
      <c r="W107" s="141"/>
      <c r="X107" s="141"/>
      <c r="Y107" s="97" t="s">
        <v>462</v>
      </c>
      <c r="Z107" s="82" t="s">
        <v>376</v>
      </c>
      <c r="AA107" s="82" t="s">
        <v>48</v>
      </c>
      <c r="AB107" s="82" t="s">
        <v>48</v>
      </c>
      <c r="AC107" s="82" t="s">
        <v>48</v>
      </c>
      <c r="AD107" s="82" t="s">
        <v>377</v>
      </c>
      <c r="AE107" s="117" t="s">
        <v>48</v>
      </c>
    </row>
    <row r="108" spans="1:31" s="79" customFormat="1" ht="68.45" customHeight="1">
      <c r="A108" s="133"/>
      <c r="B108" s="133"/>
      <c r="C108" s="133"/>
      <c r="D108" s="133"/>
      <c r="E108" s="142"/>
      <c r="F108" s="82" t="s">
        <v>51</v>
      </c>
      <c r="G108" s="82" t="s">
        <v>58</v>
      </c>
      <c r="H108" s="82" t="s">
        <v>400</v>
      </c>
      <c r="I108" s="82" t="s">
        <v>401</v>
      </c>
      <c r="J108" s="82" t="s">
        <v>402</v>
      </c>
      <c r="K108" s="82" t="s">
        <v>262</v>
      </c>
      <c r="L108" s="82" t="s">
        <v>373</v>
      </c>
      <c r="M108" s="82" t="s">
        <v>374</v>
      </c>
      <c r="N108" s="91">
        <v>2</v>
      </c>
      <c r="O108" s="91">
        <v>3</v>
      </c>
      <c r="P108" s="93">
        <f t="shared" si="17"/>
        <v>6</v>
      </c>
      <c r="Q108" s="93" t="str">
        <f t="shared" si="18"/>
        <v>Medio</v>
      </c>
      <c r="R108" s="91">
        <v>10</v>
      </c>
      <c r="S108" s="93">
        <f t="shared" si="19"/>
        <v>60</v>
      </c>
      <c r="T108" s="93" t="str">
        <f t="shared" si="25"/>
        <v>III</v>
      </c>
      <c r="U108" s="93" t="s">
        <v>198</v>
      </c>
      <c r="V108" s="141"/>
      <c r="W108" s="141"/>
      <c r="X108" s="141"/>
      <c r="Y108" s="97" t="s">
        <v>462</v>
      </c>
      <c r="Z108" s="82" t="s">
        <v>376</v>
      </c>
      <c r="AA108" s="82" t="s">
        <v>48</v>
      </c>
      <c r="AB108" s="82" t="s">
        <v>48</v>
      </c>
      <c r="AC108" s="82" t="s">
        <v>48</v>
      </c>
      <c r="AD108" s="82" t="s">
        <v>377</v>
      </c>
      <c r="AE108" s="117" t="s">
        <v>48</v>
      </c>
    </row>
    <row r="109" spans="1:31" s="79" customFormat="1" ht="68.45" customHeight="1">
      <c r="A109" s="133"/>
      <c r="B109" s="133"/>
      <c r="C109" s="133"/>
      <c r="D109" s="133"/>
      <c r="E109" s="142"/>
      <c r="F109" s="82" t="s">
        <v>51</v>
      </c>
      <c r="G109" s="82" t="s">
        <v>58</v>
      </c>
      <c r="H109" s="82" t="s">
        <v>370</v>
      </c>
      <c r="I109" s="82" t="s">
        <v>371</v>
      </c>
      <c r="J109" s="82" t="s">
        <v>372</v>
      </c>
      <c r="K109" s="82" t="s">
        <v>262</v>
      </c>
      <c r="L109" s="82" t="s">
        <v>373</v>
      </c>
      <c r="M109" s="82" t="s">
        <v>374</v>
      </c>
      <c r="N109" s="91">
        <v>2</v>
      </c>
      <c r="O109" s="91">
        <v>3</v>
      </c>
      <c r="P109" s="93">
        <f t="shared" si="17"/>
        <v>6</v>
      </c>
      <c r="Q109" s="93" t="str">
        <f t="shared" si="18"/>
        <v>Medio</v>
      </c>
      <c r="R109" s="91">
        <v>10</v>
      </c>
      <c r="S109" s="93">
        <f t="shared" si="19"/>
        <v>60</v>
      </c>
      <c r="T109" s="93" t="str">
        <f t="shared" si="25"/>
        <v>III</v>
      </c>
      <c r="U109" s="93" t="s">
        <v>198</v>
      </c>
      <c r="V109" s="141"/>
      <c r="W109" s="141"/>
      <c r="X109" s="141"/>
      <c r="Y109" s="97" t="s">
        <v>462</v>
      </c>
      <c r="Z109" s="82" t="s">
        <v>376</v>
      </c>
      <c r="AA109" s="82" t="s">
        <v>48</v>
      </c>
      <c r="AB109" s="82" t="s">
        <v>48</v>
      </c>
      <c r="AC109" s="82" t="s">
        <v>48</v>
      </c>
      <c r="AD109" s="82" t="s">
        <v>377</v>
      </c>
      <c r="AE109" s="117" t="s">
        <v>48</v>
      </c>
    </row>
    <row r="110" spans="1:31" s="79" customFormat="1" ht="68.45" customHeight="1">
      <c r="A110" s="133" t="s">
        <v>36</v>
      </c>
      <c r="B110" s="133" t="s">
        <v>463</v>
      </c>
      <c r="C110" s="137" t="s">
        <v>464</v>
      </c>
      <c r="D110" s="133" t="s">
        <v>465</v>
      </c>
      <c r="E110" s="133" t="s">
        <v>466</v>
      </c>
      <c r="F110" s="82" t="s">
        <v>51</v>
      </c>
      <c r="G110" s="90" t="s">
        <v>258</v>
      </c>
      <c r="H110" s="90" t="s">
        <v>259</v>
      </c>
      <c r="I110" s="82" t="s">
        <v>260</v>
      </c>
      <c r="J110" s="82" t="s">
        <v>398</v>
      </c>
      <c r="K110" s="82" t="s">
        <v>399</v>
      </c>
      <c r="L110" s="82" t="s">
        <v>263</v>
      </c>
      <c r="M110" s="82" t="s">
        <v>264</v>
      </c>
      <c r="N110" s="91">
        <v>2</v>
      </c>
      <c r="O110" s="91">
        <v>1</v>
      </c>
      <c r="P110" s="93">
        <f t="shared" si="17"/>
        <v>2</v>
      </c>
      <c r="Q110" s="93" t="str">
        <f t="shared" si="18"/>
        <v>Bajo</v>
      </c>
      <c r="R110" s="91">
        <v>10</v>
      </c>
      <c r="S110" s="93">
        <f t="shared" si="19"/>
        <v>20</v>
      </c>
      <c r="T110" s="93" t="str">
        <f t="shared" si="25"/>
        <v>IV</v>
      </c>
      <c r="U110" s="93" t="str">
        <f t="shared" si="24"/>
        <v>Aceptable</v>
      </c>
      <c r="V110" s="137">
        <v>6</v>
      </c>
      <c r="W110" s="137">
        <v>1</v>
      </c>
      <c r="X110" s="137">
        <f>V110+W110</f>
        <v>7</v>
      </c>
      <c r="Y110" s="94" t="s">
        <v>265</v>
      </c>
      <c r="Z110" s="82" t="s">
        <v>266</v>
      </c>
      <c r="AA110" s="82" t="s">
        <v>48</v>
      </c>
      <c r="AB110" s="82" t="s">
        <v>48</v>
      </c>
      <c r="AC110" s="82" t="s">
        <v>48</v>
      </c>
      <c r="AD110" s="82" t="s">
        <v>268</v>
      </c>
      <c r="AE110" s="117" t="s">
        <v>324</v>
      </c>
    </row>
    <row r="111" spans="1:31" s="79" customFormat="1" ht="68.45" customHeight="1">
      <c r="A111" s="133"/>
      <c r="B111" s="133"/>
      <c r="C111" s="138"/>
      <c r="D111" s="133"/>
      <c r="E111" s="133"/>
      <c r="F111" s="82" t="s">
        <v>51</v>
      </c>
      <c r="G111" s="82" t="s">
        <v>56</v>
      </c>
      <c r="H111" s="82" t="s">
        <v>403</v>
      </c>
      <c r="I111" s="82" t="s">
        <v>404</v>
      </c>
      <c r="J111" s="82" t="s">
        <v>405</v>
      </c>
      <c r="K111" s="82" t="s">
        <v>262</v>
      </c>
      <c r="L111" s="82" t="s">
        <v>278</v>
      </c>
      <c r="M111" s="82" t="s">
        <v>292</v>
      </c>
      <c r="N111" s="91">
        <v>2</v>
      </c>
      <c r="O111" s="91">
        <v>2</v>
      </c>
      <c r="P111" s="93">
        <f t="shared" si="17"/>
        <v>4</v>
      </c>
      <c r="Q111" s="93" t="str">
        <f t="shared" si="18"/>
        <v>Bajo</v>
      </c>
      <c r="R111" s="91">
        <v>25</v>
      </c>
      <c r="S111" s="93">
        <f t="shared" si="19"/>
        <v>100</v>
      </c>
      <c r="T111" s="93" t="str">
        <f t="shared" si="25"/>
        <v>III</v>
      </c>
      <c r="U111" s="93" t="s">
        <v>198</v>
      </c>
      <c r="V111" s="138"/>
      <c r="W111" s="138"/>
      <c r="X111" s="138"/>
      <c r="Y111" s="96" t="s">
        <v>406</v>
      </c>
      <c r="Z111" s="82" t="s">
        <v>407</v>
      </c>
      <c r="AA111" s="82" t="s">
        <v>48</v>
      </c>
      <c r="AB111" s="82" t="s">
        <v>48</v>
      </c>
      <c r="AC111" s="82" t="s">
        <v>408</v>
      </c>
      <c r="AD111" s="82" t="s">
        <v>409</v>
      </c>
      <c r="AE111" s="117" t="s">
        <v>48</v>
      </c>
    </row>
    <row r="112" spans="1:31" s="79" customFormat="1" ht="68.45" customHeight="1">
      <c r="A112" s="133"/>
      <c r="B112" s="133"/>
      <c r="C112" s="138"/>
      <c r="D112" s="133"/>
      <c r="E112" s="133"/>
      <c r="F112" s="82" t="s">
        <v>51</v>
      </c>
      <c r="G112" s="82" t="s">
        <v>58</v>
      </c>
      <c r="H112" s="82" t="s">
        <v>425</v>
      </c>
      <c r="I112" s="82" t="s">
        <v>426</v>
      </c>
      <c r="J112" s="82" t="s">
        <v>427</v>
      </c>
      <c r="K112" s="82" t="s">
        <v>262</v>
      </c>
      <c r="L112" s="82" t="s">
        <v>373</v>
      </c>
      <c r="M112" s="82" t="s">
        <v>374</v>
      </c>
      <c r="N112" s="90">
        <v>2</v>
      </c>
      <c r="O112" s="90">
        <v>3</v>
      </c>
      <c r="P112" s="92">
        <f t="shared" si="17"/>
        <v>6</v>
      </c>
      <c r="Q112" s="93" t="str">
        <f t="shared" si="18"/>
        <v>Medio</v>
      </c>
      <c r="R112" s="90">
        <v>10</v>
      </c>
      <c r="S112" s="93">
        <f t="shared" si="19"/>
        <v>60</v>
      </c>
      <c r="T112" s="93" t="str">
        <f t="shared" si="25"/>
        <v>III</v>
      </c>
      <c r="U112" s="93" t="s">
        <v>198</v>
      </c>
      <c r="V112" s="138"/>
      <c r="W112" s="138"/>
      <c r="X112" s="138"/>
      <c r="Y112" s="96" t="s">
        <v>375</v>
      </c>
      <c r="Z112" s="82" t="s">
        <v>376</v>
      </c>
      <c r="AA112" s="82" t="s">
        <v>48</v>
      </c>
      <c r="AB112" s="82" t="s">
        <v>48</v>
      </c>
      <c r="AC112" s="82" t="s">
        <v>48</v>
      </c>
      <c r="AD112" s="82" t="s">
        <v>377</v>
      </c>
      <c r="AE112" s="117" t="s">
        <v>48</v>
      </c>
    </row>
    <row r="113" spans="1:31" s="79" customFormat="1" ht="68.45" customHeight="1">
      <c r="A113" s="133"/>
      <c r="B113" s="133"/>
      <c r="C113" s="138"/>
      <c r="D113" s="133"/>
      <c r="E113" s="133"/>
      <c r="F113" s="82" t="s">
        <v>51</v>
      </c>
      <c r="G113" s="82" t="s">
        <v>58</v>
      </c>
      <c r="H113" s="82" t="s">
        <v>400</v>
      </c>
      <c r="I113" s="82" t="s">
        <v>401</v>
      </c>
      <c r="J113" s="82" t="s">
        <v>402</v>
      </c>
      <c r="K113" s="82" t="s">
        <v>262</v>
      </c>
      <c r="L113" s="82" t="s">
        <v>373</v>
      </c>
      <c r="M113" s="82" t="s">
        <v>374</v>
      </c>
      <c r="N113" s="90">
        <v>2</v>
      </c>
      <c r="O113" s="90">
        <v>3</v>
      </c>
      <c r="P113" s="92">
        <f t="shared" si="17"/>
        <v>6</v>
      </c>
      <c r="Q113" s="93" t="str">
        <f t="shared" si="18"/>
        <v>Medio</v>
      </c>
      <c r="R113" s="90">
        <v>10</v>
      </c>
      <c r="S113" s="93">
        <f t="shared" si="19"/>
        <v>60</v>
      </c>
      <c r="T113" s="93" t="str">
        <f t="shared" si="25"/>
        <v>III</v>
      </c>
      <c r="U113" s="93" t="s">
        <v>198</v>
      </c>
      <c r="V113" s="138"/>
      <c r="W113" s="138"/>
      <c r="X113" s="138"/>
      <c r="Y113" s="96" t="s">
        <v>375</v>
      </c>
      <c r="Z113" s="82" t="s">
        <v>376</v>
      </c>
      <c r="AA113" s="82" t="s">
        <v>48</v>
      </c>
      <c r="AB113" s="82" t="s">
        <v>48</v>
      </c>
      <c r="AC113" s="82" t="s">
        <v>48</v>
      </c>
      <c r="AD113" s="82" t="s">
        <v>377</v>
      </c>
      <c r="AE113" s="117" t="s">
        <v>48</v>
      </c>
    </row>
    <row r="114" spans="1:31" s="79" customFormat="1" ht="68.45" customHeight="1">
      <c r="A114" s="133"/>
      <c r="B114" s="133"/>
      <c r="C114" s="138"/>
      <c r="D114" s="133"/>
      <c r="E114" s="133"/>
      <c r="F114" s="82" t="s">
        <v>51</v>
      </c>
      <c r="G114" s="82" t="s">
        <v>58</v>
      </c>
      <c r="H114" s="82" t="s">
        <v>370</v>
      </c>
      <c r="I114" s="82" t="s">
        <v>371</v>
      </c>
      <c r="J114" s="82" t="s">
        <v>372</v>
      </c>
      <c r="K114" s="82" t="s">
        <v>262</v>
      </c>
      <c r="L114" s="82" t="s">
        <v>373</v>
      </c>
      <c r="M114" s="82" t="s">
        <v>374</v>
      </c>
      <c r="N114" s="90">
        <v>2</v>
      </c>
      <c r="O114" s="90">
        <v>3</v>
      </c>
      <c r="P114" s="92">
        <f t="shared" si="17"/>
        <v>6</v>
      </c>
      <c r="Q114" s="93" t="str">
        <f t="shared" si="18"/>
        <v>Medio</v>
      </c>
      <c r="R114" s="90">
        <v>10</v>
      </c>
      <c r="S114" s="93">
        <f t="shared" si="19"/>
        <v>60</v>
      </c>
      <c r="T114" s="93" t="str">
        <f t="shared" si="25"/>
        <v>III</v>
      </c>
      <c r="U114" s="93" t="s">
        <v>198</v>
      </c>
      <c r="V114" s="138"/>
      <c r="W114" s="138"/>
      <c r="X114" s="138"/>
      <c r="Y114" s="96" t="s">
        <v>375</v>
      </c>
      <c r="Z114" s="82" t="s">
        <v>376</v>
      </c>
      <c r="AA114" s="82" t="s">
        <v>48</v>
      </c>
      <c r="AB114" s="82" t="s">
        <v>48</v>
      </c>
      <c r="AC114" s="82" t="s">
        <v>48</v>
      </c>
      <c r="AD114" s="82" t="s">
        <v>377</v>
      </c>
      <c r="AE114" s="117" t="s">
        <v>48</v>
      </c>
    </row>
    <row r="115" spans="1:31" s="79" customFormat="1" ht="68.45" customHeight="1">
      <c r="A115" s="133"/>
      <c r="B115" s="133"/>
      <c r="C115" s="138"/>
      <c r="D115" s="133"/>
      <c r="E115" s="133"/>
      <c r="F115" s="82" t="s">
        <v>51</v>
      </c>
      <c r="G115" s="82" t="s">
        <v>56</v>
      </c>
      <c r="H115" s="82" t="s">
        <v>275</v>
      </c>
      <c r="I115" s="82" t="s">
        <v>410</v>
      </c>
      <c r="J115" s="82" t="s">
        <v>411</v>
      </c>
      <c r="K115" s="82" t="s">
        <v>412</v>
      </c>
      <c r="L115" s="82" t="s">
        <v>278</v>
      </c>
      <c r="M115" s="82" t="s">
        <v>292</v>
      </c>
      <c r="N115" s="91">
        <v>2</v>
      </c>
      <c r="O115" s="91">
        <v>1</v>
      </c>
      <c r="P115" s="93">
        <f t="shared" si="17"/>
        <v>2</v>
      </c>
      <c r="Q115" s="93" t="str">
        <f t="shared" si="18"/>
        <v>Bajo</v>
      </c>
      <c r="R115" s="91">
        <v>10</v>
      </c>
      <c r="S115" s="93">
        <f t="shared" si="19"/>
        <v>20</v>
      </c>
      <c r="T115" s="93" t="str">
        <f t="shared" si="25"/>
        <v>IV</v>
      </c>
      <c r="U115" s="93" t="str">
        <f t="shared" si="24"/>
        <v>Aceptable</v>
      </c>
      <c r="V115" s="138"/>
      <c r="W115" s="138"/>
      <c r="X115" s="138"/>
      <c r="Y115" s="96" t="s">
        <v>406</v>
      </c>
      <c r="Z115" s="82" t="s">
        <v>413</v>
      </c>
      <c r="AA115" s="82" t="s">
        <v>48</v>
      </c>
      <c r="AB115" s="82" t="s">
        <v>48</v>
      </c>
      <c r="AC115" s="82" t="s">
        <v>408</v>
      </c>
      <c r="AD115" s="82" t="s">
        <v>409</v>
      </c>
      <c r="AE115" s="117" t="s">
        <v>48</v>
      </c>
    </row>
    <row r="116" spans="1:31" s="79" customFormat="1" ht="68.45" customHeight="1">
      <c r="A116" s="133"/>
      <c r="B116" s="133"/>
      <c r="C116" s="138"/>
      <c r="D116" s="133"/>
      <c r="E116" s="133"/>
      <c r="F116" s="82" t="s">
        <v>51</v>
      </c>
      <c r="G116" s="82" t="s">
        <v>46</v>
      </c>
      <c r="H116" s="82" t="s">
        <v>288</v>
      </c>
      <c r="I116" s="82" t="s">
        <v>428</v>
      </c>
      <c r="J116" s="82" t="s">
        <v>415</v>
      </c>
      <c r="K116" s="82" t="s">
        <v>416</v>
      </c>
      <c r="L116" s="82" t="s">
        <v>291</v>
      </c>
      <c r="M116" s="82" t="s">
        <v>292</v>
      </c>
      <c r="N116" s="91">
        <v>2</v>
      </c>
      <c r="O116" s="91">
        <v>2</v>
      </c>
      <c r="P116" s="93">
        <f t="shared" si="17"/>
        <v>4</v>
      </c>
      <c r="Q116" s="93" t="str">
        <f t="shared" si="18"/>
        <v>Bajo</v>
      </c>
      <c r="R116" s="91">
        <v>25</v>
      </c>
      <c r="S116" s="93">
        <f t="shared" si="19"/>
        <v>100</v>
      </c>
      <c r="T116" s="93" t="str">
        <f t="shared" si="25"/>
        <v>III</v>
      </c>
      <c r="U116" s="93" t="s">
        <v>198</v>
      </c>
      <c r="V116" s="138"/>
      <c r="W116" s="138"/>
      <c r="X116" s="138"/>
      <c r="Y116" s="96" t="s">
        <v>347</v>
      </c>
      <c r="Z116" s="82" t="s">
        <v>294</v>
      </c>
      <c r="AA116" s="82" t="s">
        <v>48</v>
      </c>
      <c r="AB116" s="82" t="s">
        <v>48</v>
      </c>
      <c r="AC116" s="82" t="s">
        <v>348</v>
      </c>
      <c r="AD116" s="82" t="s">
        <v>467</v>
      </c>
      <c r="AE116" s="117" t="s">
        <v>48</v>
      </c>
    </row>
    <row r="117" spans="1:31" s="79" customFormat="1" ht="68.45" customHeight="1">
      <c r="A117" s="133"/>
      <c r="B117" s="133"/>
      <c r="C117" s="138"/>
      <c r="D117" s="133"/>
      <c r="E117" s="133"/>
      <c r="F117" s="82" t="s">
        <v>51</v>
      </c>
      <c r="G117" s="82" t="s">
        <v>46</v>
      </c>
      <c r="H117" s="82" t="s">
        <v>59</v>
      </c>
      <c r="I117" s="82" t="s">
        <v>349</v>
      </c>
      <c r="J117" s="82" t="s">
        <v>350</v>
      </c>
      <c r="K117" s="82" t="s">
        <v>53</v>
      </c>
      <c r="L117" s="82" t="s">
        <v>291</v>
      </c>
      <c r="M117" s="82" t="s">
        <v>292</v>
      </c>
      <c r="N117" s="91">
        <v>2</v>
      </c>
      <c r="O117" s="91">
        <v>2</v>
      </c>
      <c r="P117" s="93">
        <f t="shared" si="17"/>
        <v>4</v>
      </c>
      <c r="Q117" s="93" t="str">
        <f t="shared" si="18"/>
        <v>Bajo</v>
      </c>
      <c r="R117" s="91">
        <v>25</v>
      </c>
      <c r="S117" s="93">
        <f t="shared" si="19"/>
        <v>100</v>
      </c>
      <c r="T117" s="93" t="str">
        <f t="shared" si="25"/>
        <v>III</v>
      </c>
      <c r="U117" s="93" t="s">
        <v>198</v>
      </c>
      <c r="V117" s="138"/>
      <c r="W117" s="138"/>
      <c r="X117" s="138"/>
      <c r="Y117" s="96" t="s">
        <v>468</v>
      </c>
      <c r="Z117" s="82" t="s">
        <v>294</v>
      </c>
      <c r="AA117" s="82" t="s">
        <v>48</v>
      </c>
      <c r="AB117" s="82" t="s">
        <v>48</v>
      </c>
      <c r="AC117" s="82" t="s">
        <v>348</v>
      </c>
      <c r="AD117" s="82" t="s">
        <v>469</v>
      </c>
      <c r="AE117" s="117" t="s">
        <v>48</v>
      </c>
    </row>
    <row r="118" spans="1:31" s="79" customFormat="1" ht="68.45" customHeight="1">
      <c r="A118" s="133"/>
      <c r="B118" s="133"/>
      <c r="C118" s="138"/>
      <c r="D118" s="133"/>
      <c r="E118" s="133"/>
      <c r="F118" s="96" t="s">
        <v>51</v>
      </c>
      <c r="G118" s="82" t="s">
        <v>57</v>
      </c>
      <c r="H118" s="82" t="s">
        <v>325</v>
      </c>
      <c r="I118" s="82" t="s">
        <v>326</v>
      </c>
      <c r="J118" s="82" t="s">
        <v>327</v>
      </c>
      <c r="K118" s="82" t="s">
        <v>83</v>
      </c>
      <c r="L118" s="82" t="s">
        <v>94</v>
      </c>
      <c r="M118" s="82" t="s">
        <v>85</v>
      </c>
      <c r="N118" s="90">
        <v>6</v>
      </c>
      <c r="O118" s="90">
        <v>3</v>
      </c>
      <c r="P118" s="92">
        <f t="shared" si="17"/>
        <v>18</v>
      </c>
      <c r="Q118" s="93" t="str">
        <f t="shared" si="18"/>
        <v>Alto</v>
      </c>
      <c r="R118" s="90">
        <v>25</v>
      </c>
      <c r="S118" s="93">
        <f t="shared" si="19"/>
        <v>450</v>
      </c>
      <c r="T118" s="93" t="str">
        <f t="shared" si="25"/>
        <v>II</v>
      </c>
      <c r="U118" s="93" t="str">
        <f t="shared" si="24"/>
        <v>No Aceptable o Aceptable con controles</v>
      </c>
      <c r="V118" s="138"/>
      <c r="W118" s="138"/>
      <c r="X118" s="138"/>
      <c r="Y118" s="96" t="s">
        <v>86</v>
      </c>
      <c r="Z118" s="82" t="s">
        <v>329</v>
      </c>
      <c r="AA118" s="82" t="s">
        <v>48</v>
      </c>
      <c r="AB118" s="82" t="s">
        <v>44</v>
      </c>
      <c r="AC118" s="82" t="s">
        <v>330</v>
      </c>
      <c r="AD118" s="82" t="s">
        <v>331</v>
      </c>
      <c r="AE118" s="117" t="s">
        <v>48</v>
      </c>
    </row>
    <row r="119" spans="1:31" s="79" customFormat="1" ht="68.45" customHeight="1">
      <c r="A119" s="133"/>
      <c r="B119" s="133"/>
      <c r="C119" s="139"/>
      <c r="D119" s="133"/>
      <c r="E119" s="133"/>
      <c r="F119" s="82" t="s">
        <v>51</v>
      </c>
      <c r="G119" s="82" t="s">
        <v>57</v>
      </c>
      <c r="H119" s="82" t="s">
        <v>317</v>
      </c>
      <c r="I119" s="82" t="s">
        <v>318</v>
      </c>
      <c r="J119" s="82" t="s">
        <v>319</v>
      </c>
      <c r="K119" s="82" t="s">
        <v>262</v>
      </c>
      <c r="L119" s="82" t="s">
        <v>263</v>
      </c>
      <c r="M119" s="82" t="s">
        <v>308</v>
      </c>
      <c r="N119" s="91">
        <v>6</v>
      </c>
      <c r="O119" s="91">
        <v>3</v>
      </c>
      <c r="P119" s="93">
        <f t="shared" si="17"/>
        <v>18</v>
      </c>
      <c r="Q119" s="93" t="str">
        <f t="shared" si="18"/>
        <v>Alto</v>
      </c>
      <c r="R119" s="91">
        <v>25</v>
      </c>
      <c r="S119" s="93">
        <f t="shared" si="19"/>
        <v>450</v>
      </c>
      <c r="T119" s="93" t="str">
        <f t="shared" si="25"/>
        <v>II</v>
      </c>
      <c r="U119" s="93" t="str">
        <f t="shared" si="24"/>
        <v>No Aceptable o Aceptable con controles</v>
      </c>
      <c r="V119" s="139"/>
      <c r="W119" s="139"/>
      <c r="X119" s="139"/>
      <c r="Y119" s="96" t="s">
        <v>320</v>
      </c>
      <c r="Z119" s="82" t="s">
        <v>321</v>
      </c>
      <c r="AA119" s="82" t="s">
        <v>48</v>
      </c>
      <c r="AB119" s="82" t="s">
        <v>48</v>
      </c>
      <c r="AC119" s="82" t="s">
        <v>322</v>
      </c>
      <c r="AD119" s="82" t="s">
        <v>323</v>
      </c>
      <c r="AE119" s="117" t="s">
        <v>48</v>
      </c>
    </row>
    <row r="120" spans="1:31" s="79" customFormat="1" ht="68.45" customHeight="1">
      <c r="A120" s="133" t="s">
        <v>36</v>
      </c>
      <c r="B120" s="133" t="s">
        <v>470</v>
      </c>
      <c r="C120" s="133" t="s">
        <v>471</v>
      </c>
      <c r="D120" s="133" t="s">
        <v>472</v>
      </c>
      <c r="E120" s="133" t="s">
        <v>473</v>
      </c>
      <c r="F120" s="82" t="s">
        <v>51</v>
      </c>
      <c r="G120" s="105" t="s">
        <v>258</v>
      </c>
      <c r="H120" s="90" t="s">
        <v>259</v>
      </c>
      <c r="I120" s="82" t="s">
        <v>260</v>
      </c>
      <c r="J120" s="82" t="s">
        <v>398</v>
      </c>
      <c r="K120" s="82" t="s">
        <v>262</v>
      </c>
      <c r="L120" s="82" t="s">
        <v>263</v>
      </c>
      <c r="M120" s="82" t="s">
        <v>264</v>
      </c>
      <c r="N120" s="90">
        <v>2</v>
      </c>
      <c r="O120" s="90">
        <v>3</v>
      </c>
      <c r="P120" s="92">
        <f t="shared" ref="P120:P130" si="26">IF(OR(N120="",O120=""),"",IF((N120*O120=0),"N/A",N120*O120))</f>
        <v>6</v>
      </c>
      <c r="Q120" s="93" t="str">
        <f t="shared" ref="Q120:Q130" si="27">IF(P120="","",IF(ISTEXT(P120),"N/A",IF(OR(P120=2,P120=4),"Bajo",IF(OR(P120=6,P120=8),"Medio",IF(OR(P120=10,P120=12,P120=18,P120=20),"Alto",IF(OR(P120=24,P120=30,P120=40),"Muy Alto","Error"))))))</f>
        <v>Medio</v>
      </c>
      <c r="R120" s="90">
        <v>10</v>
      </c>
      <c r="S120" s="92">
        <f t="shared" ref="S120:S130" si="28">IF(OR(R120="",P120=""),"",IF(ISTEXT(P120),"N/A",P120*R120))</f>
        <v>60</v>
      </c>
      <c r="T120" s="93" t="str">
        <f t="shared" ref="T120:T130" si="29">IF(S120="","",IF(ISTEXT(S120),"IV",IF(S120=20,"IV",IF(AND(S120&gt;=40,S120&lt;=120),"III",IF(AND(S120&gt;=150,S120&lt;=500),"II",IF(AND(S120&gt;=600,S120&lt;=4000),"I","Error"))))))</f>
        <v>III</v>
      </c>
      <c r="U120" s="93" t="s">
        <v>198</v>
      </c>
      <c r="V120" s="133">
        <v>0</v>
      </c>
      <c r="W120" s="133">
        <v>2</v>
      </c>
      <c r="X120" s="133">
        <f>V120+W120</f>
        <v>2</v>
      </c>
      <c r="Y120" s="94" t="s">
        <v>265</v>
      </c>
      <c r="Z120" s="82" t="s">
        <v>266</v>
      </c>
      <c r="AA120" s="82" t="s">
        <v>48</v>
      </c>
      <c r="AB120" s="82" t="s">
        <v>48</v>
      </c>
      <c r="AC120" s="82" t="s">
        <v>48</v>
      </c>
      <c r="AD120" s="82" t="s">
        <v>268</v>
      </c>
      <c r="AE120" s="117" t="s">
        <v>324</v>
      </c>
    </row>
    <row r="121" spans="1:31" s="79" customFormat="1" ht="68.45" customHeight="1">
      <c r="A121" s="133"/>
      <c r="B121" s="133"/>
      <c r="C121" s="133"/>
      <c r="D121" s="133"/>
      <c r="E121" s="133"/>
      <c r="F121" s="82" t="s">
        <v>51</v>
      </c>
      <c r="G121" s="105" t="s">
        <v>258</v>
      </c>
      <c r="H121" s="82" t="s">
        <v>270</v>
      </c>
      <c r="I121" s="82" t="s">
        <v>271</v>
      </c>
      <c r="J121" s="82" t="s">
        <v>272</v>
      </c>
      <c r="K121" s="82" t="s">
        <v>262</v>
      </c>
      <c r="L121" s="82" t="s">
        <v>262</v>
      </c>
      <c r="M121" s="82" t="s">
        <v>262</v>
      </c>
      <c r="N121" s="90">
        <v>2</v>
      </c>
      <c r="O121" s="90">
        <v>1</v>
      </c>
      <c r="P121" s="92">
        <f t="shared" si="26"/>
        <v>2</v>
      </c>
      <c r="Q121" s="93" t="str">
        <f t="shared" si="27"/>
        <v>Bajo</v>
      </c>
      <c r="R121" s="90">
        <v>10</v>
      </c>
      <c r="S121" s="92">
        <f t="shared" si="28"/>
        <v>20</v>
      </c>
      <c r="T121" s="93" t="str">
        <f t="shared" si="29"/>
        <v>IV</v>
      </c>
      <c r="U121" s="92" t="str">
        <f t="shared" ref="U121:U127" si="30">IF(T121="","",IF(OR(T121="IV",T121="III"),"Aceptable",IF(T121="II","No Aceptable o Aceptable con controles",IF(T121="I","No Aceptable","Error"))))</f>
        <v>Aceptable</v>
      </c>
      <c r="V121" s="133"/>
      <c r="W121" s="133"/>
      <c r="X121" s="133"/>
      <c r="Y121" s="96" t="s">
        <v>273</v>
      </c>
      <c r="Z121" s="82" t="s">
        <v>266</v>
      </c>
      <c r="AA121" s="82" t="s">
        <v>48</v>
      </c>
      <c r="AB121" s="82" t="s">
        <v>48</v>
      </c>
      <c r="AC121" s="82" t="s">
        <v>48</v>
      </c>
      <c r="AD121" s="82" t="s">
        <v>274</v>
      </c>
      <c r="AE121" s="117" t="s">
        <v>324</v>
      </c>
    </row>
    <row r="122" spans="1:31" s="79" customFormat="1" ht="68.45" customHeight="1">
      <c r="A122" s="133"/>
      <c r="B122" s="133"/>
      <c r="C122" s="133"/>
      <c r="D122" s="133"/>
      <c r="E122" s="133"/>
      <c r="F122" s="82" t="s">
        <v>51</v>
      </c>
      <c r="G122" s="82" t="s">
        <v>56</v>
      </c>
      <c r="H122" s="82" t="s">
        <v>275</v>
      </c>
      <c r="I122" s="82" t="s">
        <v>276</v>
      </c>
      <c r="J122" s="82" t="s">
        <v>277</v>
      </c>
      <c r="K122" s="82" t="s">
        <v>262</v>
      </c>
      <c r="L122" s="82" t="s">
        <v>278</v>
      </c>
      <c r="M122" s="82" t="s">
        <v>262</v>
      </c>
      <c r="N122" s="90">
        <v>2</v>
      </c>
      <c r="O122" s="90">
        <v>1</v>
      </c>
      <c r="P122" s="92">
        <f t="shared" si="26"/>
        <v>2</v>
      </c>
      <c r="Q122" s="93" t="str">
        <f t="shared" si="27"/>
        <v>Bajo</v>
      </c>
      <c r="R122" s="90">
        <v>10</v>
      </c>
      <c r="S122" s="92">
        <f t="shared" si="28"/>
        <v>20</v>
      </c>
      <c r="T122" s="93" t="str">
        <f t="shared" si="29"/>
        <v>IV</v>
      </c>
      <c r="U122" s="92" t="str">
        <f t="shared" si="30"/>
        <v>Aceptable</v>
      </c>
      <c r="V122" s="133"/>
      <c r="W122" s="133"/>
      <c r="X122" s="133"/>
      <c r="Y122" s="96" t="s">
        <v>279</v>
      </c>
      <c r="Z122" s="82" t="s">
        <v>69</v>
      </c>
      <c r="AA122" s="82" t="s">
        <v>48</v>
      </c>
      <c r="AB122" s="82" t="s">
        <v>280</v>
      </c>
      <c r="AC122" s="82" t="s">
        <v>48</v>
      </c>
      <c r="AD122" s="82" t="s">
        <v>281</v>
      </c>
      <c r="AE122" s="117" t="s">
        <v>48</v>
      </c>
    </row>
    <row r="123" spans="1:31" s="79" customFormat="1" ht="68.45" customHeight="1">
      <c r="A123" s="133"/>
      <c r="B123" s="133"/>
      <c r="C123" s="133"/>
      <c r="D123" s="133"/>
      <c r="E123" s="133"/>
      <c r="F123" s="82" t="s">
        <v>51</v>
      </c>
      <c r="G123" s="82" t="s">
        <v>46</v>
      </c>
      <c r="H123" s="82" t="s">
        <v>288</v>
      </c>
      <c r="I123" s="82" t="s">
        <v>345</v>
      </c>
      <c r="J123" s="82" t="s">
        <v>346</v>
      </c>
      <c r="K123" s="82" t="s">
        <v>262</v>
      </c>
      <c r="L123" s="82" t="s">
        <v>291</v>
      </c>
      <c r="M123" s="82" t="s">
        <v>292</v>
      </c>
      <c r="N123" s="90">
        <v>2</v>
      </c>
      <c r="O123" s="90">
        <v>1</v>
      </c>
      <c r="P123" s="92">
        <f t="shared" si="26"/>
        <v>2</v>
      </c>
      <c r="Q123" s="93" t="str">
        <f t="shared" si="27"/>
        <v>Bajo</v>
      </c>
      <c r="R123" s="90">
        <v>10</v>
      </c>
      <c r="S123" s="92">
        <f t="shared" si="28"/>
        <v>20</v>
      </c>
      <c r="T123" s="93" t="str">
        <f t="shared" si="29"/>
        <v>IV</v>
      </c>
      <c r="U123" s="92" t="str">
        <f t="shared" si="30"/>
        <v>Aceptable</v>
      </c>
      <c r="V123" s="133"/>
      <c r="W123" s="133"/>
      <c r="X123" s="133"/>
      <c r="Y123" s="96" t="s">
        <v>448</v>
      </c>
      <c r="Z123" s="82" t="s">
        <v>294</v>
      </c>
      <c r="AA123" s="82" t="s">
        <v>48</v>
      </c>
      <c r="AB123" s="82" t="s">
        <v>48</v>
      </c>
      <c r="AC123" s="82" t="s">
        <v>348</v>
      </c>
      <c r="AD123" s="82" t="s">
        <v>451</v>
      </c>
      <c r="AE123" s="117" t="s">
        <v>48</v>
      </c>
    </row>
    <row r="124" spans="1:31" s="79" customFormat="1" ht="68.45" customHeight="1">
      <c r="A124" s="133"/>
      <c r="B124" s="133"/>
      <c r="C124" s="133"/>
      <c r="D124" s="133"/>
      <c r="E124" s="133"/>
      <c r="F124" s="95" t="s">
        <v>37</v>
      </c>
      <c r="G124" s="82" t="s">
        <v>46</v>
      </c>
      <c r="H124" s="82" t="s">
        <v>378</v>
      </c>
      <c r="I124" s="82" t="s">
        <v>379</v>
      </c>
      <c r="J124" s="82" t="s">
        <v>49</v>
      </c>
      <c r="K124" s="82" t="s">
        <v>42</v>
      </c>
      <c r="L124" s="82" t="s">
        <v>291</v>
      </c>
      <c r="M124" s="82" t="s">
        <v>292</v>
      </c>
      <c r="N124" s="91">
        <v>2</v>
      </c>
      <c r="O124" s="91">
        <v>1</v>
      </c>
      <c r="P124" s="92">
        <f t="shared" si="26"/>
        <v>2</v>
      </c>
      <c r="Q124" s="93" t="str">
        <f t="shared" si="27"/>
        <v>Bajo</v>
      </c>
      <c r="R124" s="90">
        <v>10</v>
      </c>
      <c r="S124" s="92">
        <f t="shared" si="28"/>
        <v>20</v>
      </c>
      <c r="T124" s="93" t="str">
        <f t="shared" si="29"/>
        <v>IV</v>
      </c>
      <c r="U124" s="92" t="str">
        <f t="shared" si="30"/>
        <v>Aceptable</v>
      </c>
      <c r="V124" s="133"/>
      <c r="W124" s="133"/>
      <c r="X124" s="133"/>
      <c r="Y124" s="96" t="s">
        <v>347</v>
      </c>
      <c r="Z124" s="82" t="s">
        <v>294</v>
      </c>
      <c r="AA124" s="82" t="s">
        <v>48</v>
      </c>
      <c r="AB124" s="82" t="s">
        <v>48</v>
      </c>
      <c r="AC124" s="82" t="s">
        <v>380</v>
      </c>
      <c r="AD124" s="82" t="s">
        <v>381</v>
      </c>
      <c r="AE124" s="117" t="s">
        <v>48</v>
      </c>
    </row>
    <row r="125" spans="1:31" s="79" customFormat="1" ht="68.45" customHeight="1">
      <c r="A125" s="133"/>
      <c r="B125" s="133"/>
      <c r="C125" s="133"/>
      <c r="D125" s="133"/>
      <c r="E125" s="133"/>
      <c r="F125" s="82" t="s">
        <v>51</v>
      </c>
      <c r="G125" s="82" t="s">
        <v>57</v>
      </c>
      <c r="H125" s="82" t="s">
        <v>325</v>
      </c>
      <c r="I125" s="82" t="s">
        <v>474</v>
      </c>
      <c r="J125" s="82" t="s">
        <v>475</v>
      </c>
      <c r="K125" s="82" t="s">
        <v>262</v>
      </c>
      <c r="L125" s="82" t="s">
        <v>262</v>
      </c>
      <c r="M125" s="82" t="s">
        <v>262</v>
      </c>
      <c r="N125" s="90">
        <v>2</v>
      </c>
      <c r="O125" s="90">
        <v>1</v>
      </c>
      <c r="P125" s="92">
        <f t="shared" si="26"/>
        <v>2</v>
      </c>
      <c r="Q125" s="93" t="str">
        <f t="shared" si="27"/>
        <v>Bajo</v>
      </c>
      <c r="R125" s="90">
        <v>10</v>
      </c>
      <c r="S125" s="92">
        <f t="shared" si="28"/>
        <v>20</v>
      </c>
      <c r="T125" s="93" t="str">
        <f t="shared" si="29"/>
        <v>IV</v>
      </c>
      <c r="U125" s="92" t="str">
        <f t="shared" si="30"/>
        <v>Aceptable</v>
      </c>
      <c r="V125" s="133"/>
      <c r="W125" s="133"/>
      <c r="X125" s="133"/>
      <c r="Y125" s="96" t="s">
        <v>328</v>
      </c>
      <c r="Z125" s="82" t="s">
        <v>329</v>
      </c>
      <c r="AA125" s="82" t="s">
        <v>48</v>
      </c>
      <c r="AB125" s="82" t="s">
        <v>48</v>
      </c>
      <c r="AC125" s="82" t="s">
        <v>48</v>
      </c>
      <c r="AD125" s="82" t="s">
        <v>454</v>
      </c>
      <c r="AE125" s="117" t="s">
        <v>48</v>
      </c>
    </row>
    <row r="126" spans="1:31" s="79" customFormat="1" ht="68.45" customHeight="1">
      <c r="A126" s="133"/>
      <c r="B126" s="133"/>
      <c r="C126" s="133"/>
      <c r="D126" s="133"/>
      <c r="E126" s="133"/>
      <c r="F126" s="82" t="s">
        <v>51</v>
      </c>
      <c r="G126" s="82" t="s">
        <v>57</v>
      </c>
      <c r="H126" s="82" t="s">
        <v>40</v>
      </c>
      <c r="I126" s="82" t="s">
        <v>38</v>
      </c>
      <c r="J126" s="82" t="s">
        <v>41</v>
      </c>
      <c r="K126" s="82" t="s">
        <v>299</v>
      </c>
      <c r="L126" s="82" t="s">
        <v>300</v>
      </c>
      <c r="M126" s="82" t="s">
        <v>301</v>
      </c>
      <c r="N126" s="90">
        <v>2</v>
      </c>
      <c r="O126" s="90">
        <v>3</v>
      </c>
      <c r="P126" s="92">
        <f t="shared" si="26"/>
        <v>6</v>
      </c>
      <c r="Q126" s="93" t="str">
        <f t="shared" si="27"/>
        <v>Medio</v>
      </c>
      <c r="R126" s="90">
        <v>10</v>
      </c>
      <c r="S126" s="92">
        <f t="shared" si="28"/>
        <v>60</v>
      </c>
      <c r="T126" s="93" t="str">
        <f t="shared" si="29"/>
        <v>III</v>
      </c>
      <c r="U126" s="93" t="s">
        <v>198</v>
      </c>
      <c r="V126" s="133"/>
      <c r="W126" s="133"/>
      <c r="X126" s="133"/>
      <c r="Y126" s="96" t="s">
        <v>476</v>
      </c>
      <c r="Z126" s="82" t="s">
        <v>303</v>
      </c>
      <c r="AA126" s="82" t="s">
        <v>48</v>
      </c>
      <c r="AB126" s="82" t="s">
        <v>48</v>
      </c>
      <c r="AC126" s="82" t="s">
        <v>477</v>
      </c>
      <c r="AD126" s="82" t="s">
        <v>456</v>
      </c>
      <c r="AE126" s="117" t="s">
        <v>48</v>
      </c>
    </row>
    <row r="127" spans="1:31" s="79" customFormat="1" ht="68.45" customHeight="1">
      <c r="A127" s="133"/>
      <c r="B127" s="133"/>
      <c r="C127" s="133"/>
      <c r="D127" s="133"/>
      <c r="E127" s="133"/>
      <c r="F127" s="82" t="s">
        <v>51</v>
      </c>
      <c r="G127" s="82" t="s">
        <v>57</v>
      </c>
      <c r="H127" s="82" t="s">
        <v>306</v>
      </c>
      <c r="I127" s="82" t="s">
        <v>352</v>
      </c>
      <c r="J127" s="82" t="s">
        <v>41</v>
      </c>
      <c r="K127" s="82" t="s">
        <v>262</v>
      </c>
      <c r="L127" s="82" t="s">
        <v>262</v>
      </c>
      <c r="M127" s="82" t="s">
        <v>308</v>
      </c>
      <c r="N127" s="90">
        <v>2</v>
      </c>
      <c r="O127" s="90">
        <v>4</v>
      </c>
      <c r="P127" s="92">
        <f t="shared" si="26"/>
        <v>8</v>
      </c>
      <c r="Q127" s="93" t="str">
        <f t="shared" si="27"/>
        <v>Medio</v>
      </c>
      <c r="R127" s="90">
        <v>100</v>
      </c>
      <c r="S127" s="92">
        <f t="shared" si="28"/>
        <v>800</v>
      </c>
      <c r="T127" s="93" t="str">
        <f t="shared" si="29"/>
        <v>I</v>
      </c>
      <c r="U127" s="92" t="str">
        <f t="shared" si="30"/>
        <v>No Aceptable</v>
      </c>
      <c r="V127" s="133"/>
      <c r="W127" s="133"/>
      <c r="X127" s="133"/>
      <c r="Y127" s="96" t="s">
        <v>458</v>
      </c>
      <c r="Z127" s="95" t="s">
        <v>310</v>
      </c>
      <c r="AA127" s="82" t="s">
        <v>48</v>
      </c>
      <c r="AB127" s="82" t="s">
        <v>48</v>
      </c>
      <c r="AC127" s="82" t="s">
        <v>48</v>
      </c>
      <c r="AD127" s="82" t="s">
        <v>311</v>
      </c>
      <c r="AE127" s="117" t="s">
        <v>48</v>
      </c>
    </row>
    <row r="128" spans="1:31" s="79" customFormat="1" ht="68.45" customHeight="1">
      <c r="A128" s="133"/>
      <c r="B128" s="133"/>
      <c r="C128" s="133"/>
      <c r="D128" s="133"/>
      <c r="E128" s="133"/>
      <c r="F128" s="82" t="s">
        <v>51</v>
      </c>
      <c r="G128" s="82" t="s">
        <v>58</v>
      </c>
      <c r="H128" s="82" t="s">
        <v>425</v>
      </c>
      <c r="I128" s="82" t="s">
        <v>426</v>
      </c>
      <c r="J128" s="82" t="s">
        <v>427</v>
      </c>
      <c r="K128" s="82" t="s">
        <v>262</v>
      </c>
      <c r="L128" s="82" t="s">
        <v>373</v>
      </c>
      <c r="M128" s="82" t="s">
        <v>374</v>
      </c>
      <c r="N128" s="90">
        <v>2</v>
      </c>
      <c r="O128" s="90">
        <v>3</v>
      </c>
      <c r="P128" s="92">
        <f t="shared" si="26"/>
        <v>6</v>
      </c>
      <c r="Q128" s="93" t="str">
        <f t="shared" si="27"/>
        <v>Medio</v>
      </c>
      <c r="R128" s="90">
        <v>10</v>
      </c>
      <c r="S128" s="92">
        <f t="shared" si="28"/>
        <v>60</v>
      </c>
      <c r="T128" s="93" t="str">
        <f t="shared" si="29"/>
        <v>III</v>
      </c>
      <c r="U128" s="93" t="s">
        <v>198</v>
      </c>
      <c r="V128" s="133"/>
      <c r="W128" s="133"/>
      <c r="X128" s="133"/>
      <c r="Y128" s="96" t="s">
        <v>375</v>
      </c>
      <c r="Z128" s="82" t="s">
        <v>376</v>
      </c>
      <c r="AA128" s="82" t="s">
        <v>48</v>
      </c>
      <c r="AB128" s="82" t="s">
        <v>48</v>
      </c>
      <c r="AC128" s="82" t="s">
        <v>48</v>
      </c>
      <c r="AD128" s="82" t="s">
        <v>377</v>
      </c>
      <c r="AE128" s="117" t="s">
        <v>48</v>
      </c>
    </row>
    <row r="129" spans="1:31" s="79" customFormat="1" ht="68.45" customHeight="1">
      <c r="A129" s="133"/>
      <c r="B129" s="133"/>
      <c r="C129" s="133"/>
      <c r="D129" s="133"/>
      <c r="E129" s="133"/>
      <c r="F129" s="82" t="s">
        <v>51</v>
      </c>
      <c r="G129" s="82" t="s">
        <v>58</v>
      </c>
      <c r="H129" s="82" t="s">
        <v>400</v>
      </c>
      <c r="I129" s="82" t="s">
        <v>401</v>
      </c>
      <c r="J129" s="82" t="s">
        <v>402</v>
      </c>
      <c r="K129" s="82" t="s">
        <v>262</v>
      </c>
      <c r="L129" s="82" t="s">
        <v>373</v>
      </c>
      <c r="M129" s="82" t="s">
        <v>374</v>
      </c>
      <c r="N129" s="90">
        <v>2</v>
      </c>
      <c r="O129" s="90">
        <v>3</v>
      </c>
      <c r="P129" s="92">
        <f t="shared" si="26"/>
        <v>6</v>
      </c>
      <c r="Q129" s="93" t="str">
        <f t="shared" si="27"/>
        <v>Medio</v>
      </c>
      <c r="R129" s="90">
        <v>10</v>
      </c>
      <c r="S129" s="92">
        <f t="shared" si="28"/>
        <v>60</v>
      </c>
      <c r="T129" s="93" t="str">
        <f t="shared" si="29"/>
        <v>III</v>
      </c>
      <c r="U129" s="93" t="s">
        <v>198</v>
      </c>
      <c r="V129" s="133"/>
      <c r="W129" s="133"/>
      <c r="X129" s="133"/>
      <c r="Y129" s="96" t="s">
        <v>375</v>
      </c>
      <c r="Z129" s="82" t="s">
        <v>376</v>
      </c>
      <c r="AA129" s="82" t="s">
        <v>48</v>
      </c>
      <c r="AB129" s="82" t="s">
        <v>48</v>
      </c>
      <c r="AC129" s="82" t="s">
        <v>48</v>
      </c>
      <c r="AD129" s="82" t="s">
        <v>377</v>
      </c>
      <c r="AE129" s="117" t="s">
        <v>48</v>
      </c>
    </row>
    <row r="130" spans="1:31" s="79" customFormat="1" ht="68.45" customHeight="1">
      <c r="A130" s="133"/>
      <c r="B130" s="133"/>
      <c r="C130" s="133"/>
      <c r="D130" s="133"/>
      <c r="E130" s="133"/>
      <c r="F130" s="82" t="s">
        <v>51</v>
      </c>
      <c r="G130" s="82" t="s">
        <v>58</v>
      </c>
      <c r="H130" s="82" t="s">
        <v>370</v>
      </c>
      <c r="I130" s="82" t="s">
        <v>371</v>
      </c>
      <c r="J130" s="82" t="s">
        <v>372</v>
      </c>
      <c r="K130" s="82" t="s">
        <v>262</v>
      </c>
      <c r="L130" s="82" t="s">
        <v>373</v>
      </c>
      <c r="M130" s="82" t="s">
        <v>374</v>
      </c>
      <c r="N130" s="90">
        <v>2</v>
      </c>
      <c r="O130" s="90">
        <v>3</v>
      </c>
      <c r="P130" s="92">
        <f t="shared" si="26"/>
        <v>6</v>
      </c>
      <c r="Q130" s="93" t="str">
        <f t="shared" si="27"/>
        <v>Medio</v>
      </c>
      <c r="R130" s="90">
        <v>10</v>
      </c>
      <c r="S130" s="92">
        <f t="shared" si="28"/>
        <v>60</v>
      </c>
      <c r="T130" s="93" t="str">
        <f t="shared" si="29"/>
        <v>III</v>
      </c>
      <c r="U130" s="93" t="s">
        <v>198</v>
      </c>
      <c r="V130" s="133"/>
      <c r="W130" s="133"/>
      <c r="X130" s="133"/>
      <c r="Y130" s="96" t="s">
        <v>375</v>
      </c>
      <c r="Z130" s="82" t="s">
        <v>376</v>
      </c>
      <c r="AA130" s="82" t="s">
        <v>48</v>
      </c>
      <c r="AB130" s="82" t="s">
        <v>48</v>
      </c>
      <c r="AC130" s="82" t="s">
        <v>48</v>
      </c>
      <c r="AD130" s="82" t="s">
        <v>377</v>
      </c>
      <c r="AE130" s="117" t="s">
        <v>48</v>
      </c>
    </row>
    <row r="131" spans="1:31" s="79" customFormat="1" ht="68.45" customHeight="1">
      <c r="A131" s="133" t="s">
        <v>36</v>
      </c>
      <c r="B131" s="133" t="s">
        <v>470</v>
      </c>
      <c r="C131" s="133" t="s">
        <v>471</v>
      </c>
      <c r="D131" s="133" t="s">
        <v>472</v>
      </c>
      <c r="E131" s="133" t="s">
        <v>473</v>
      </c>
      <c r="F131" s="82" t="s">
        <v>51</v>
      </c>
      <c r="G131" s="105" t="s">
        <v>258</v>
      </c>
      <c r="H131" s="90" t="s">
        <v>259</v>
      </c>
      <c r="I131" s="82" t="s">
        <v>260</v>
      </c>
      <c r="J131" s="82" t="s">
        <v>398</v>
      </c>
      <c r="K131" s="82" t="s">
        <v>262</v>
      </c>
      <c r="L131" s="82" t="s">
        <v>263</v>
      </c>
      <c r="M131" s="82" t="s">
        <v>264</v>
      </c>
      <c r="N131" s="90">
        <v>2</v>
      </c>
      <c r="O131" s="90">
        <v>3</v>
      </c>
      <c r="P131" s="92">
        <f t="shared" si="17"/>
        <v>6</v>
      </c>
      <c r="Q131" s="93" t="str">
        <f t="shared" si="18"/>
        <v>Medio</v>
      </c>
      <c r="R131" s="90">
        <v>10</v>
      </c>
      <c r="S131" s="92">
        <f t="shared" si="19"/>
        <v>60</v>
      </c>
      <c r="T131" s="93" t="str">
        <f t="shared" si="25"/>
        <v>III</v>
      </c>
      <c r="U131" s="93" t="s">
        <v>198</v>
      </c>
      <c r="V131" s="133">
        <v>0</v>
      </c>
      <c r="W131" s="133">
        <v>2</v>
      </c>
      <c r="X131" s="133">
        <f>V131+W131</f>
        <v>2</v>
      </c>
      <c r="Y131" s="94" t="s">
        <v>265</v>
      </c>
      <c r="Z131" s="82" t="s">
        <v>266</v>
      </c>
      <c r="AA131" s="82" t="s">
        <v>48</v>
      </c>
      <c r="AB131" s="82" t="s">
        <v>48</v>
      </c>
      <c r="AC131" s="82" t="s">
        <v>48</v>
      </c>
      <c r="AD131" s="82" t="s">
        <v>268</v>
      </c>
      <c r="AE131" s="117" t="s">
        <v>324</v>
      </c>
    </row>
    <row r="132" spans="1:31" s="79" customFormat="1" ht="68.45" customHeight="1">
      <c r="A132" s="133"/>
      <c r="B132" s="133"/>
      <c r="C132" s="133"/>
      <c r="D132" s="133"/>
      <c r="E132" s="133"/>
      <c r="F132" s="82" t="s">
        <v>51</v>
      </c>
      <c r="G132" s="105" t="s">
        <v>258</v>
      </c>
      <c r="H132" s="82" t="s">
        <v>270</v>
      </c>
      <c r="I132" s="82" t="s">
        <v>271</v>
      </c>
      <c r="J132" s="82" t="s">
        <v>272</v>
      </c>
      <c r="K132" s="82" t="s">
        <v>262</v>
      </c>
      <c r="L132" s="82" t="s">
        <v>262</v>
      </c>
      <c r="M132" s="82" t="s">
        <v>262</v>
      </c>
      <c r="N132" s="90">
        <v>2</v>
      </c>
      <c r="O132" s="90">
        <v>1</v>
      </c>
      <c r="P132" s="92">
        <f t="shared" si="17"/>
        <v>2</v>
      </c>
      <c r="Q132" s="93" t="str">
        <f t="shared" si="18"/>
        <v>Bajo</v>
      </c>
      <c r="R132" s="90">
        <v>10</v>
      </c>
      <c r="S132" s="92">
        <f t="shared" si="19"/>
        <v>20</v>
      </c>
      <c r="T132" s="93" t="str">
        <f t="shared" si="25"/>
        <v>IV</v>
      </c>
      <c r="U132" s="92" t="str">
        <f t="shared" si="24"/>
        <v>Aceptable</v>
      </c>
      <c r="V132" s="133"/>
      <c r="W132" s="133"/>
      <c r="X132" s="133"/>
      <c r="Y132" s="96" t="s">
        <v>273</v>
      </c>
      <c r="Z132" s="82" t="s">
        <v>266</v>
      </c>
      <c r="AA132" s="82" t="s">
        <v>48</v>
      </c>
      <c r="AB132" s="82" t="s">
        <v>48</v>
      </c>
      <c r="AC132" s="82" t="s">
        <v>48</v>
      </c>
      <c r="AD132" s="82" t="s">
        <v>274</v>
      </c>
      <c r="AE132" s="117" t="s">
        <v>324</v>
      </c>
    </row>
    <row r="133" spans="1:31" s="79" customFormat="1" ht="68.45" customHeight="1">
      <c r="A133" s="133"/>
      <c r="B133" s="133"/>
      <c r="C133" s="133"/>
      <c r="D133" s="133"/>
      <c r="E133" s="133"/>
      <c r="F133" s="82" t="s">
        <v>51</v>
      </c>
      <c r="G133" s="82" t="s">
        <v>56</v>
      </c>
      <c r="H133" s="82" t="s">
        <v>275</v>
      </c>
      <c r="I133" s="82" t="s">
        <v>276</v>
      </c>
      <c r="J133" s="82" t="s">
        <v>277</v>
      </c>
      <c r="K133" s="82" t="s">
        <v>262</v>
      </c>
      <c r="L133" s="82" t="s">
        <v>278</v>
      </c>
      <c r="M133" s="82" t="s">
        <v>262</v>
      </c>
      <c r="N133" s="90">
        <v>2</v>
      </c>
      <c r="O133" s="90">
        <v>1</v>
      </c>
      <c r="P133" s="92">
        <f t="shared" si="17"/>
        <v>2</v>
      </c>
      <c r="Q133" s="93" t="str">
        <f t="shared" si="18"/>
        <v>Bajo</v>
      </c>
      <c r="R133" s="90">
        <v>10</v>
      </c>
      <c r="S133" s="92">
        <f t="shared" si="19"/>
        <v>20</v>
      </c>
      <c r="T133" s="93" t="str">
        <f t="shared" si="25"/>
        <v>IV</v>
      </c>
      <c r="U133" s="92" t="str">
        <f t="shared" si="24"/>
        <v>Aceptable</v>
      </c>
      <c r="V133" s="133"/>
      <c r="W133" s="133"/>
      <c r="X133" s="133"/>
      <c r="Y133" s="96" t="s">
        <v>279</v>
      </c>
      <c r="Z133" s="82" t="s">
        <v>69</v>
      </c>
      <c r="AA133" s="82" t="s">
        <v>48</v>
      </c>
      <c r="AB133" s="82" t="s">
        <v>280</v>
      </c>
      <c r="AC133" s="82" t="s">
        <v>48</v>
      </c>
      <c r="AD133" s="82" t="s">
        <v>281</v>
      </c>
      <c r="AE133" s="117" t="s">
        <v>48</v>
      </c>
    </row>
    <row r="134" spans="1:31" s="79" customFormat="1" ht="68.45" customHeight="1">
      <c r="A134" s="133"/>
      <c r="B134" s="133"/>
      <c r="C134" s="133"/>
      <c r="D134" s="133"/>
      <c r="E134" s="133"/>
      <c r="F134" s="82" t="s">
        <v>51</v>
      </c>
      <c r="G134" s="82" t="s">
        <v>46</v>
      </c>
      <c r="H134" s="82" t="s">
        <v>288</v>
      </c>
      <c r="I134" s="82" t="s">
        <v>345</v>
      </c>
      <c r="J134" s="82" t="s">
        <v>346</v>
      </c>
      <c r="K134" s="82" t="s">
        <v>262</v>
      </c>
      <c r="L134" s="82" t="s">
        <v>291</v>
      </c>
      <c r="M134" s="82" t="s">
        <v>292</v>
      </c>
      <c r="N134" s="90">
        <v>2</v>
      </c>
      <c r="O134" s="90">
        <v>1</v>
      </c>
      <c r="P134" s="92">
        <f t="shared" si="17"/>
        <v>2</v>
      </c>
      <c r="Q134" s="93" t="str">
        <f t="shared" si="18"/>
        <v>Bajo</v>
      </c>
      <c r="R134" s="90">
        <v>10</v>
      </c>
      <c r="S134" s="92">
        <f t="shared" si="19"/>
        <v>20</v>
      </c>
      <c r="T134" s="93" t="str">
        <f t="shared" si="25"/>
        <v>IV</v>
      </c>
      <c r="U134" s="92" t="str">
        <f t="shared" si="24"/>
        <v>Aceptable</v>
      </c>
      <c r="V134" s="133"/>
      <c r="W134" s="133"/>
      <c r="X134" s="133"/>
      <c r="Y134" s="96" t="s">
        <v>448</v>
      </c>
      <c r="Z134" s="82" t="s">
        <v>294</v>
      </c>
      <c r="AA134" s="82" t="s">
        <v>48</v>
      </c>
      <c r="AB134" s="82" t="s">
        <v>48</v>
      </c>
      <c r="AC134" s="82" t="s">
        <v>348</v>
      </c>
      <c r="AD134" s="82" t="s">
        <v>451</v>
      </c>
      <c r="AE134" s="117" t="s">
        <v>48</v>
      </c>
    </row>
    <row r="135" spans="1:31" s="79" customFormat="1" ht="68.45" customHeight="1">
      <c r="A135" s="133"/>
      <c r="B135" s="133"/>
      <c r="C135" s="133"/>
      <c r="D135" s="133"/>
      <c r="E135" s="133"/>
      <c r="F135" s="95" t="s">
        <v>37</v>
      </c>
      <c r="G135" s="82" t="s">
        <v>46</v>
      </c>
      <c r="H135" s="82" t="s">
        <v>378</v>
      </c>
      <c r="I135" s="82" t="s">
        <v>379</v>
      </c>
      <c r="J135" s="82" t="s">
        <v>49</v>
      </c>
      <c r="K135" s="82" t="s">
        <v>42</v>
      </c>
      <c r="L135" s="82" t="s">
        <v>291</v>
      </c>
      <c r="M135" s="82" t="s">
        <v>292</v>
      </c>
      <c r="N135" s="91">
        <v>2</v>
      </c>
      <c r="O135" s="91">
        <v>1</v>
      </c>
      <c r="P135" s="92">
        <f t="shared" si="17"/>
        <v>2</v>
      </c>
      <c r="Q135" s="93" t="str">
        <f t="shared" si="18"/>
        <v>Bajo</v>
      </c>
      <c r="R135" s="90">
        <v>10</v>
      </c>
      <c r="S135" s="92">
        <f t="shared" si="19"/>
        <v>20</v>
      </c>
      <c r="T135" s="93" t="str">
        <f t="shared" si="25"/>
        <v>IV</v>
      </c>
      <c r="U135" s="92" t="str">
        <f t="shared" si="24"/>
        <v>Aceptable</v>
      </c>
      <c r="V135" s="133"/>
      <c r="W135" s="133"/>
      <c r="X135" s="133"/>
      <c r="Y135" s="96" t="s">
        <v>347</v>
      </c>
      <c r="Z135" s="82" t="s">
        <v>294</v>
      </c>
      <c r="AA135" s="82" t="s">
        <v>48</v>
      </c>
      <c r="AB135" s="82" t="s">
        <v>48</v>
      </c>
      <c r="AC135" s="82" t="s">
        <v>380</v>
      </c>
      <c r="AD135" s="82" t="s">
        <v>381</v>
      </c>
      <c r="AE135" s="117" t="s">
        <v>48</v>
      </c>
    </row>
    <row r="136" spans="1:31" s="79" customFormat="1" ht="68.45" customHeight="1">
      <c r="A136" s="133"/>
      <c r="B136" s="133"/>
      <c r="C136" s="133"/>
      <c r="D136" s="133"/>
      <c r="E136" s="133"/>
      <c r="F136" s="82" t="s">
        <v>51</v>
      </c>
      <c r="G136" s="82" t="s">
        <v>57</v>
      </c>
      <c r="H136" s="82" t="s">
        <v>325</v>
      </c>
      <c r="I136" s="82" t="s">
        <v>474</v>
      </c>
      <c r="J136" s="82" t="s">
        <v>475</v>
      </c>
      <c r="K136" s="82" t="s">
        <v>262</v>
      </c>
      <c r="L136" s="82" t="s">
        <v>262</v>
      </c>
      <c r="M136" s="82" t="s">
        <v>262</v>
      </c>
      <c r="N136" s="90">
        <v>2</v>
      </c>
      <c r="O136" s="90">
        <v>1</v>
      </c>
      <c r="P136" s="92">
        <f t="shared" si="17"/>
        <v>2</v>
      </c>
      <c r="Q136" s="93" t="str">
        <f t="shared" si="18"/>
        <v>Bajo</v>
      </c>
      <c r="R136" s="90">
        <v>10</v>
      </c>
      <c r="S136" s="92">
        <f t="shared" si="19"/>
        <v>20</v>
      </c>
      <c r="T136" s="93" t="str">
        <f t="shared" si="25"/>
        <v>IV</v>
      </c>
      <c r="U136" s="92" t="str">
        <f t="shared" si="24"/>
        <v>Aceptable</v>
      </c>
      <c r="V136" s="133"/>
      <c r="W136" s="133"/>
      <c r="X136" s="133"/>
      <c r="Y136" s="96" t="s">
        <v>328</v>
      </c>
      <c r="Z136" s="82" t="s">
        <v>329</v>
      </c>
      <c r="AA136" s="82" t="s">
        <v>48</v>
      </c>
      <c r="AB136" s="82" t="s">
        <v>48</v>
      </c>
      <c r="AC136" s="82" t="s">
        <v>48</v>
      </c>
      <c r="AD136" s="82" t="s">
        <v>454</v>
      </c>
      <c r="AE136" s="117" t="s">
        <v>48</v>
      </c>
    </row>
    <row r="137" spans="1:31" s="79" customFormat="1" ht="68.45" customHeight="1">
      <c r="A137" s="133"/>
      <c r="B137" s="133"/>
      <c r="C137" s="133"/>
      <c r="D137" s="133"/>
      <c r="E137" s="133"/>
      <c r="F137" s="82" t="s">
        <v>51</v>
      </c>
      <c r="G137" s="82" t="s">
        <v>57</v>
      </c>
      <c r="H137" s="82" t="s">
        <v>40</v>
      </c>
      <c r="I137" s="82" t="s">
        <v>38</v>
      </c>
      <c r="J137" s="82" t="s">
        <v>41</v>
      </c>
      <c r="K137" s="82" t="s">
        <v>299</v>
      </c>
      <c r="L137" s="82" t="s">
        <v>300</v>
      </c>
      <c r="M137" s="82" t="s">
        <v>301</v>
      </c>
      <c r="N137" s="90">
        <v>2</v>
      </c>
      <c r="O137" s="90">
        <v>3</v>
      </c>
      <c r="P137" s="92">
        <f t="shared" si="17"/>
        <v>6</v>
      </c>
      <c r="Q137" s="93" t="str">
        <f t="shared" si="18"/>
        <v>Medio</v>
      </c>
      <c r="R137" s="90">
        <v>10</v>
      </c>
      <c r="S137" s="92">
        <f t="shared" si="19"/>
        <v>60</v>
      </c>
      <c r="T137" s="93" t="str">
        <f t="shared" si="25"/>
        <v>III</v>
      </c>
      <c r="U137" s="93" t="s">
        <v>198</v>
      </c>
      <c r="V137" s="133"/>
      <c r="W137" s="133"/>
      <c r="X137" s="133"/>
      <c r="Y137" s="96" t="s">
        <v>476</v>
      </c>
      <c r="Z137" s="82" t="s">
        <v>303</v>
      </c>
      <c r="AA137" s="82" t="s">
        <v>48</v>
      </c>
      <c r="AB137" s="82" t="s">
        <v>48</v>
      </c>
      <c r="AC137" s="82" t="s">
        <v>477</v>
      </c>
      <c r="AD137" s="82" t="s">
        <v>456</v>
      </c>
      <c r="AE137" s="117" t="s">
        <v>48</v>
      </c>
    </row>
    <row r="138" spans="1:31" s="79" customFormat="1" ht="68.45" customHeight="1">
      <c r="A138" s="133"/>
      <c r="B138" s="133"/>
      <c r="C138" s="133"/>
      <c r="D138" s="133"/>
      <c r="E138" s="133"/>
      <c r="F138" s="82" t="s">
        <v>51</v>
      </c>
      <c r="G138" s="82" t="s">
        <v>57</v>
      </c>
      <c r="H138" s="82" t="s">
        <v>306</v>
      </c>
      <c r="I138" s="82" t="s">
        <v>352</v>
      </c>
      <c r="J138" s="82" t="s">
        <v>41</v>
      </c>
      <c r="K138" s="82" t="s">
        <v>262</v>
      </c>
      <c r="L138" s="82" t="s">
        <v>262</v>
      </c>
      <c r="M138" s="82" t="s">
        <v>308</v>
      </c>
      <c r="N138" s="90">
        <v>2</v>
      </c>
      <c r="O138" s="90">
        <v>4</v>
      </c>
      <c r="P138" s="92">
        <f t="shared" si="17"/>
        <v>8</v>
      </c>
      <c r="Q138" s="93" t="str">
        <f t="shared" si="18"/>
        <v>Medio</v>
      </c>
      <c r="R138" s="90">
        <v>100</v>
      </c>
      <c r="S138" s="92">
        <f t="shared" si="19"/>
        <v>800</v>
      </c>
      <c r="T138" s="93" t="str">
        <f t="shared" si="25"/>
        <v>I</v>
      </c>
      <c r="U138" s="92" t="str">
        <f t="shared" si="24"/>
        <v>No Aceptable</v>
      </c>
      <c r="V138" s="133"/>
      <c r="W138" s="133"/>
      <c r="X138" s="133"/>
      <c r="Y138" s="96" t="s">
        <v>458</v>
      </c>
      <c r="Z138" s="95" t="s">
        <v>310</v>
      </c>
      <c r="AA138" s="82" t="s">
        <v>48</v>
      </c>
      <c r="AB138" s="82" t="s">
        <v>48</v>
      </c>
      <c r="AC138" s="82" t="s">
        <v>48</v>
      </c>
      <c r="AD138" s="82" t="s">
        <v>311</v>
      </c>
      <c r="AE138" s="117" t="s">
        <v>48</v>
      </c>
    </row>
    <row r="139" spans="1:31" s="79" customFormat="1" ht="68.45" customHeight="1">
      <c r="A139" s="133"/>
      <c r="B139" s="133"/>
      <c r="C139" s="133"/>
      <c r="D139" s="133"/>
      <c r="E139" s="133"/>
      <c r="F139" s="82" t="s">
        <v>51</v>
      </c>
      <c r="G139" s="82" t="s">
        <v>58</v>
      </c>
      <c r="H139" s="82" t="s">
        <v>425</v>
      </c>
      <c r="I139" s="82" t="s">
        <v>426</v>
      </c>
      <c r="J139" s="82" t="s">
        <v>427</v>
      </c>
      <c r="K139" s="82" t="s">
        <v>262</v>
      </c>
      <c r="L139" s="82" t="s">
        <v>373</v>
      </c>
      <c r="M139" s="82" t="s">
        <v>374</v>
      </c>
      <c r="N139" s="90">
        <v>2</v>
      </c>
      <c r="O139" s="90">
        <v>3</v>
      </c>
      <c r="P139" s="92">
        <f t="shared" si="17"/>
        <v>6</v>
      </c>
      <c r="Q139" s="93" t="str">
        <f t="shared" si="18"/>
        <v>Medio</v>
      </c>
      <c r="R139" s="90">
        <v>10</v>
      </c>
      <c r="S139" s="92">
        <f t="shared" si="19"/>
        <v>60</v>
      </c>
      <c r="T139" s="93" t="str">
        <f t="shared" si="25"/>
        <v>III</v>
      </c>
      <c r="U139" s="93" t="s">
        <v>198</v>
      </c>
      <c r="V139" s="133"/>
      <c r="W139" s="133"/>
      <c r="X139" s="133"/>
      <c r="Y139" s="96" t="s">
        <v>375</v>
      </c>
      <c r="Z139" s="82" t="s">
        <v>376</v>
      </c>
      <c r="AA139" s="82" t="s">
        <v>48</v>
      </c>
      <c r="AB139" s="82" t="s">
        <v>48</v>
      </c>
      <c r="AC139" s="82" t="s">
        <v>48</v>
      </c>
      <c r="AD139" s="82" t="s">
        <v>377</v>
      </c>
      <c r="AE139" s="117" t="s">
        <v>48</v>
      </c>
    </row>
    <row r="140" spans="1:31" s="79" customFormat="1" ht="68.45" customHeight="1">
      <c r="A140" s="133"/>
      <c r="B140" s="133"/>
      <c r="C140" s="133"/>
      <c r="D140" s="133"/>
      <c r="E140" s="133"/>
      <c r="F140" s="82" t="s">
        <v>51</v>
      </c>
      <c r="G140" s="82" t="s">
        <v>58</v>
      </c>
      <c r="H140" s="82" t="s">
        <v>400</v>
      </c>
      <c r="I140" s="82" t="s">
        <v>401</v>
      </c>
      <c r="J140" s="82" t="s">
        <v>402</v>
      </c>
      <c r="K140" s="82" t="s">
        <v>262</v>
      </c>
      <c r="L140" s="82" t="s">
        <v>373</v>
      </c>
      <c r="M140" s="82" t="s">
        <v>374</v>
      </c>
      <c r="N140" s="90">
        <v>2</v>
      </c>
      <c r="O140" s="90">
        <v>3</v>
      </c>
      <c r="P140" s="92">
        <f t="shared" si="17"/>
        <v>6</v>
      </c>
      <c r="Q140" s="93" t="str">
        <f t="shared" si="18"/>
        <v>Medio</v>
      </c>
      <c r="R140" s="90">
        <v>10</v>
      </c>
      <c r="S140" s="92">
        <f t="shared" si="19"/>
        <v>60</v>
      </c>
      <c r="T140" s="93" t="str">
        <f t="shared" si="25"/>
        <v>III</v>
      </c>
      <c r="U140" s="93" t="s">
        <v>198</v>
      </c>
      <c r="V140" s="133"/>
      <c r="W140" s="133"/>
      <c r="X140" s="133"/>
      <c r="Y140" s="96" t="s">
        <v>375</v>
      </c>
      <c r="Z140" s="82" t="s">
        <v>376</v>
      </c>
      <c r="AA140" s="82" t="s">
        <v>48</v>
      </c>
      <c r="AB140" s="82" t="s">
        <v>48</v>
      </c>
      <c r="AC140" s="82" t="s">
        <v>48</v>
      </c>
      <c r="AD140" s="82" t="s">
        <v>377</v>
      </c>
      <c r="AE140" s="117" t="s">
        <v>48</v>
      </c>
    </row>
    <row r="141" spans="1:31" s="79" customFormat="1" ht="68.45" customHeight="1">
      <c r="A141" s="133"/>
      <c r="B141" s="133"/>
      <c r="C141" s="133"/>
      <c r="D141" s="133"/>
      <c r="E141" s="133"/>
      <c r="F141" s="82" t="s">
        <v>51</v>
      </c>
      <c r="G141" s="82" t="s">
        <v>58</v>
      </c>
      <c r="H141" s="82" t="s">
        <v>370</v>
      </c>
      <c r="I141" s="82" t="s">
        <v>371</v>
      </c>
      <c r="J141" s="82" t="s">
        <v>372</v>
      </c>
      <c r="K141" s="82" t="s">
        <v>262</v>
      </c>
      <c r="L141" s="82" t="s">
        <v>373</v>
      </c>
      <c r="M141" s="82" t="s">
        <v>374</v>
      </c>
      <c r="N141" s="90">
        <v>2</v>
      </c>
      <c r="O141" s="90">
        <v>3</v>
      </c>
      <c r="P141" s="92">
        <f t="shared" ref="P141:P204" si="31">IF(OR(N141="",O141=""),"",IF((N141*O141=0),"N/A",N141*O141))</f>
        <v>6</v>
      </c>
      <c r="Q141" s="93" t="str">
        <f t="shared" ref="Q141:Q204" si="32">IF(P141="","",IF(ISTEXT(P141),"N/A",IF(OR(P141=2,P141=4),"Bajo",IF(OR(P141=6,P141=8),"Medio",IF(OR(P141=10,P141=12,P141=18,P141=20),"Alto",IF(OR(P141=24,P141=30,P141=40),"Muy Alto","Error"))))))</f>
        <v>Medio</v>
      </c>
      <c r="R141" s="90">
        <v>10</v>
      </c>
      <c r="S141" s="92">
        <f t="shared" ref="S141:S204" si="33">IF(OR(R141="",P141=""),"",IF(ISTEXT(P141),"N/A",P141*R141))</f>
        <v>60</v>
      </c>
      <c r="T141" s="93" t="str">
        <f t="shared" si="25"/>
        <v>III</v>
      </c>
      <c r="U141" s="93" t="s">
        <v>198</v>
      </c>
      <c r="V141" s="133"/>
      <c r="W141" s="133"/>
      <c r="X141" s="133"/>
      <c r="Y141" s="96" t="s">
        <v>375</v>
      </c>
      <c r="Z141" s="82" t="s">
        <v>376</v>
      </c>
      <c r="AA141" s="82" t="s">
        <v>48</v>
      </c>
      <c r="AB141" s="82" t="s">
        <v>48</v>
      </c>
      <c r="AC141" s="82" t="s">
        <v>48</v>
      </c>
      <c r="AD141" s="82" t="s">
        <v>377</v>
      </c>
      <c r="AE141" s="117" t="s">
        <v>48</v>
      </c>
    </row>
    <row r="142" spans="1:31" s="79" customFormat="1" ht="68.45" customHeight="1">
      <c r="A142" s="133" t="s">
        <v>679</v>
      </c>
      <c r="B142" s="133" t="s">
        <v>478</v>
      </c>
      <c r="C142" s="133" t="s">
        <v>482</v>
      </c>
      <c r="D142" s="133" t="s">
        <v>479</v>
      </c>
      <c r="E142" s="133" t="s">
        <v>480</v>
      </c>
      <c r="F142" s="82" t="s">
        <v>51</v>
      </c>
      <c r="G142" s="90" t="s">
        <v>258</v>
      </c>
      <c r="H142" s="90" t="s">
        <v>259</v>
      </c>
      <c r="I142" s="82" t="s">
        <v>260</v>
      </c>
      <c r="J142" s="82" t="s">
        <v>398</v>
      </c>
      <c r="K142" s="82" t="s">
        <v>399</v>
      </c>
      <c r="L142" s="82" t="s">
        <v>263</v>
      </c>
      <c r="M142" s="82" t="s">
        <v>264</v>
      </c>
      <c r="N142" s="91">
        <v>2</v>
      </c>
      <c r="O142" s="91">
        <v>1</v>
      </c>
      <c r="P142" s="93">
        <f t="shared" si="31"/>
        <v>2</v>
      </c>
      <c r="Q142" s="93" t="str">
        <f t="shared" si="32"/>
        <v>Bajo</v>
      </c>
      <c r="R142" s="91">
        <v>10</v>
      </c>
      <c r="S142" s="93">
        <f t="shared" si="33"/>
        <v>20</v>
      </c>
      <c r="T142" s="93" t="str">
        <f t="shared" si="25"/>
        <v>IV</v>
      </c>
      <c r="U142" s="93" t="str">
        <f t="shared" si="24"/>
        <v>Aceptable</v>
      </c>
      <c r="V142" s="141">
        <v>0</v>
      </c>
      <c r="W142" s="141">
        <v>2</v>
      </c>
      <c r="X142" s="141">
        <f>V142+W142</f>
        <v>2</v>
      </c>
      <c r="Y142" s="94" t="s">
        <v>265</v>
      </c>
      <c r="Z142" s="82" t="s">
        <v>266</v>
      </c>
      <c r="AA142" s="82" t="s">
        <v>48</v>
      </c>
      <c r="AB142" s="82" t="s">
        <v>48</v>
      </c>
      <c r="AC142" s="82" t="s">
        <v>48</v>
      </c>
      <c r="AD142" s="82" t="s">
        <v>268</v>
      </c>
      <c r="AE142" s="117" t="s">
        <v>324</v>
      </c>
    </row>
    <row r="143" spans="1:31" s="79" customFormat="1" ht="68.45" customHeight="1">
      <c r="A143" s="133"/>
      <c r="B143" s="133"/>
      <c r="C143" s="133"/>
      <c r="D143" s="133"/>
      <c r="E143" s="133"/>
      <c r="F143" s="82" t="s">
        <v>51</v>
      </c>
      <c r="G143" s="82" t="s">
        <v>58</v>
      </c>
      <c r="H143" s="82" t="s">
        <v>425</v>
      </c>
      <c r="I143" s="82" t="s">
        <v>426</v>
      </c>
      <c r="J143" s="82" t="s">
        <v>427</v>
      </c>
      <c r="K143" s="82" t="s">
        <v>262</v>
      </c>
      <c r="L143" s="82" t="s">
        <v>373</v>
      </c>
      <c r="M143" s="82" t="s">
        <v>374</v>
      </c>
      <c r="N143" s="90">
        <v>2</v>
      </c>
      <c r="O143" s="90">
        <v>3</v>
      </c>
      <c r="P143" s="92">
        <f t="shared" si="31"/>
        <v>6</v>
      </c>
      <c r="Q143" s="93" t="str">
        <f t="shared" si="32"/>
        <v>Medio</v>
      </c>
      <c r="R143" s="90">
        <v>10</v>
      </c>
      <c r="S143" s="93">
        <f t="shared" si="33"/>
        <v>60</v>
      </c>
      <c r="T143" s="93" t="str">
        <f t="shared" si="25"/>
        <v>III</v>
      </c>
      <c r="U143" s="93" t="s">
        <v>198</v>
      </c>
      <c r="V143" s="141"/>
      <c r="W143" s="141"/>
      <c r="X143" s="141"/>
      <c r="Y143" s="96" t="s">
        <v>375</v>
      </c>
      <c r="Z143" s="82" t="s">
        <v>376</v>
      </c>
      <c r="AA143" s="82" t="s">
        <v>48</v>
      </c>
      <c r="AB143" s="82" t="s">
        <v>48</v>
      </c>
      <c r="AC143" s="82" t="s">
        <v>48</v>
      </c>
      <c r="AD143" s="82" t="s">
        <v>377</v>
      </c>
      <c r="AE143" s="117" t="s">
        <v>48</v>
      </c>
    </row>
    <row r="144" spans="1:31" s="79" customFormat="1" ht="68.45" customHeight="1">
      <c r="A144" s="133"/>
      <c r="B144" s="133"/>
      <c r="C144" s="133"/>
      <c r="D144" s="133"/>
      <c r="E144" s="133"/>
      <c r="F144" s="82" t="s">
        <v>51</v>
      </c>
      <c r="G144" s="82" t="s">
        <v>58</v>
      </c>
      <c r="H144" s="82" t="s">
        <v>400</v>
      </c>
      <c r="I144" s="82" t="s">
        <v>401</v>
      </c>
      <c r="J144" s="82" t="s">
        <v>402</v>
      </c>
      <c r="K144" s="82" t="s">
        <v>262</v>
      </c>
      <c r="L144" s="82" t="s">
        <v>373</v>
      </c>
      <c r="M144" s="82" t="s">
        <v>374</v>
      </c>
      <c r="N144" s="90">
        <v>2</v>
      </c>
      <c r="O144" s="90">
        <v>3</v>
      </c>
      <c r="P144" s="92">
        <f t="shared" si="31"/>
        <v>6</v>
      </c>
      <c r="Q144" s="93" t="str">
        <f t="shared" si="32"/>
        <v>Medio</v>
      </c>
      <c r="R144" s="90">
        <v>10</v>
      </c>
      <c r="S144" s="93">
        <f t="shared" si="33"/>
        <v>60</v>
      </c>
      <c r="T144" s="93" t="str">
        <f t="shared" si="25"/>
        <v>III</v>
      </c>
      <c r="U144" s="93" t="s">
        <v>198</v>
      </c>
      <c r="V144" s="141"/>
      <c r="W144" s="141"/>
      <c r="X144" s="141"/>
      <c r="Y144" s="96" t="s">
        <v>375</v>
      </c>
      <c r="Z144" s="82" t="s">
        <v>376</v>
      </c>
      <c r="AA144" s="82" t="s">
        <v>48</v>
      </c>
      <c r="AB144" s="82" t="s">
        <v>48</v>
      </c>
      <c r="AC144" s="82" t="s">
        <v>48</v>
      </c>
      <c r="AD144" s="82" t="s">
        <v>377</v>
      </c>
      <c r="AE144" s="117" t="s">
        <v>48</v>
      </c>
    </row>
    <row r="145" spans="1:31" s="79" customFormat="1" ht="68.45" customHeight="1">
      <c r="A145" s="133"/>
      <c r="B145" s="133"/>
      <c r="C145" s="133"/>
      <c r="D145" s="133"/>
      <c r="E145" s="133"/>
      <c r="F145" s="82" t="s">
        <v>51</v>
      </c>
      <c r="G145" s="82" t="s">
        <v>58</v>
      </c>
      <c r="H145" s="82" t="s">
        <v>370</v>
      </c>
      <c r="I145" s="82" t="s">
        <v>371</v>
      </c>
      <c r="J145" s="82" t="s">
        <v>372</v>
      </c>
      <c r="K145" s="82" t="s">
        <v>262</v>
      </c>
      <c r="L145" s="82" t="s">
        <v>373</v>
      </c>
      <c r="M145" s="82" t="s">
        <v>374</v>
      </c>
      <c r="N145" s="90">
        <v>2</v>
      </c>
      <c r="O145" s="90">
        <v>3</v>
      </c>
      <c r="P145" s="92">
        <f t="shared" si="31"/>
        <v>6</v>
      </c>
      <c r="Q145" s="93" t="str">
        <f t="shared" si="32"/>
        <v>Medio</v>
      </c>
      <c r="R145" s="90">
        <v>10</v>
      </c>
      <c r="S145" s="93">
        <f t="shared" si="33"/>
        <v>60</v>
      </c>
      <c r="T145" s="93" t="str">
        <f t="shared" si="25"/>
        <v>III</v>
      </c>
      <c r="U145" s="93" t="s">
        <v>198</v>
      </c>
      <c r="V145" s="141"/>
      <c r="W145" s="141"/>
      <c r="X145" s="141"/>
      <c r="Y145" s="96" t="s">
        <v>375</v>
      </c>
      <c r="Z145" s="82" t="s">
        <v>376</v>
      </c>
      <c r="AA145" s="82" t="s">
        <v>48</v>
      </c>
      <c r="AB145" s="82" t="s">
        <v>48</v>
      </c>
      <c r="AC145" s="82" t="s">
        <v>48</v>
      </c>
      <c r="AD145" s="82" t="s">
        <v>377</v>
      </c>
      <c r="AE145" s="117" t="s">
        <v>48</v>
      </c>
    </row>
    <row r="146" spans="1:31" s="79" customFormat="1" ht="68.45" customHeight="1">
      <c r="A146" s="133"/>
      <c r="B146" s="133"/>
      <c r="C146" s="133"/>
      <c r="D146" s="133"/>
      <c r="E146" s="133"/>
      <c r="F146" s="82" t="s">
        <v>51</v>
      </c>
      <c r="G146" s="82" t="s">
        <v>56</v>
      </c>
      <c r="H146" s="82" t="s">
        <v>403</v>
      </c>
      <c r="I146" s="82" t="s">
        <v>404</v>
      </c>
      <c r="J146" s="82" t="s">
        <v>405</v>
      </c>
      <c r="K146" s="82" t="s">
        <v>262</v>
      </c>
      <c r="L146" s="82" t="s">
        <v>278</v>
      </c>
      <c r="M146" s="82" t="s">
        <v>292</v>
      </c>
      <c r="N146" s="91">
        <v>2</v>
      </c>
      <c r="O146" s="91">
        <v>2</v>
      </c>
      <c r="P146" s="93">
        <f t="shared" si="31"/>
        <v>4</v>
      </c>
      <c r="Q146" s="93" t="str">
        <f t="shared" si="32"/>
        <v>Bajo</v>
      </c>
      <c r="R146" s="91">
        <v>25</v>
      </c>
      <c r="S146" s="93">
        <f t="shared" si="33"/>
        <v>100</v>
      </c>
      <c r="T146" s="93" t="str">
        <f t="shared" si="25"/>
        <v>III</v>
      </c>
      <c r="U146" s="93" t="s">
        <v>198</v>
      </c>
      <c r="V146" s="141"/>
      <c r="W146" s="141"/>
      <c r="X146" s="141"/>
      <c r="Y146" s="96" t="s">
        <v>406</v>
      </c>
      <c r="Z146" s="82" t="s">
        <v>407</v>
      </c>
      <c r="AA146" s="82" t="s">
        <v>48</v>
      </c>
      <c r="AB146" s="82" t="s">
        <v>48</v>
      </c>
      <c r="AC146" s="82" t="s">
        <v>408</v>
      </c>
      <c r="AD146" s="82" t="s">
        <v>409</v>
      </c>
      <c r="AE146" s="117" t="s">
        <v>48</v>
      </c>
    </row>
    <row r="147" spans="1:31" s="79" customFormat="1" ht="68.45" customHeight="1">
      <c r="A147" s="133"/>
      <c r="B147" s="133"/>
      <c r="C147" s="133"/>
      <c r="D147" s="133"/>
      <c r="E147" s="133"/>
      <c r="F147" s="82" t="s">
        <v>51</v>
      </c>
      <c r="G147" s="82" t="s">
        <v>56</v>
      </c>
      <c r="H147" s="82" t="s">
        <v>275</v>
      </c>
      <c r="I147" s="82" t="s">
        <v>410</v>
      </c>
      <c r="J147" s="82" t="s">
        <v>411</v>
      </c>
      <c r="K147" s="82" t="s">
        <v>412</v>
      </c>
      <c r="L147" s="82" t="s">
        <v>278</v>
      </c>
      <c r="M147" s="82" t="s">
        <v>292</v>
      </c>
      <c r="N147" s="91">
        <v>2</v>
      </c>
      <c r="O147" s="91">
        <v>1</v>
      </c>
      <c r="P147" s="93">
        <f t="shared" si="31"/>
        <v>2</v>
      </c>
      <c r="Q147" s="93" t="str">
        <f t="shared" si="32"/>
        <v>Bajo</v>
      </c>
      <c r="R147" s="91">
        <v>10</v>
      </c>
      <c r="S147" s="93">
        <f t="shared" si="33"/>
        <v>20</v>
      </c>
      <c r="T147" s="93" t="str">
        <f t="shared" si="25"/>
        <v>IV</v>
      </c>
      <c r="U147" s="93" t="str">
        <f t="shared" si="24"/>
        <v>Aceptable</v>
      </c>
      <c r="V147" s="141"/>
      <c r="W147" s="141"/>
      <c r="X147" s="141"/>
      <c r="Y147" s="96" t="s">
        <v>406</v>
      </c>
      <c r="Z147" s="82" t="s">
        <v>413</v>
      </c>
      <c r="AA147" s="82" t="s">
        <v>48</v>
      </c>
      <c r="AB147" s="82" t="s">
        <v>48</v>
      </c>
      <c r="AC147" s="82" t="s">
        <v>408</v>
      </c>
      <c r="AD147" s="82" t="s">
        <v>409</v>
      </c>
      <c r="AE147" s="117" t="s">
        <v>48</v>
      </c>
    </row>
    <row r="148" spans="1:31" s="79" customFormat="1" ht="68.45" customHeight="1">
      <c r="A148" s="133"/>
      <c r="B148" s="133"/>
      <c r="C148" s="133"/>
      <c r="D148" s="133"/>
      <c r="E148" s="133"/>
      <c r="F148" s="82" t="s">
        <v>51</v>
      </c>
      <c r="G148" s="82" t="s">
        <v>46</v>
      </c>
      <c r="H148" s="82" t="s">
        <v>288</v>
      </c>
      <c r="I148" s="82" t="s">
        <v>428</v>
      </c>
      <c r="J148" s="82" t="s">
        <v>415</v>
      </c>
      <c r="K148" s="82" t="s">
        <v>416</v>
      </c>
      <c r="L148" s="82" t="s">
        <v>291</v>
      </c>
      <c r="M148" s="82" t="s">
        <v>292</v>
      </c>
      <c r="N148" s="91">
        <v>2</v>
      </c>
      <c r="O148" s="91">
        <v>2</v>
      </c>
      <c r="P148" s="93">
        <f t="shared" si="31"/>
        <v>4</v>
      </c>
      <c r="Q148" s="93" t="str">
        <f t="shared" si="32"/>
        <v>Bajo</v>
      </c>
      <c r="R148" s="91">
        <v>25</v>
      </c>
      <c r="S148" s="93">
        <f t="shared" si="33"/>
        <v>100</v>
      </c>
      <c r="T148" s="93" t="str">
        <f t="shared" si="25"/>
        <v>III</v>
      </c>
      <c r="U148" s="93" t="s">
        <v>198</v>
      </c>
      <c r="V148" s="141"/>
      <c r="W148" s="141"/>
      <c r="X148" s="141"/>
      <c r="Y148" s="96" t="s">
        <v>347</v>
      </c>
      <c r="Z148" s="82" t="s">
        <v>294</v>
      </c>
      <c r="AA148" s="82" t="s">
        <v>48</v>
      </c>
      <c r="AB148" s="82" t="s">
        <v>48</v>
      </c>
      <c r="AC148" s="82" t="s">
        <v>348</v>
      </c>
      <c r="AD148" s="82" t="s">
        <v>451</v>
      </c>
      <c r="AE148" s="117" t="s">
        <v>48</v>
      </c>
    </row>
    <row r="149" spans="1:31" s="79" customFormat="1" ht="68.45" customHeight="1">
      <c r="A149" s="133"/>
      <c r="B149" s="133"/>
      <c r="C149" s="133"/>
      <c r="D149" s="133"/>
      <c r="E149" s="133"/>
      <c r="F149" s="82" t="s">
        <v>51</v>
      </c>
      <c r="G149" s="82" t="s">
        <v>46</v>
      </c>
      <c r="H149" s="82" t="s">
        <v>59</v>
      </c>
      <c r="I149" s="82" t="s">
        <v>429</v>
      </c>
      <c r="J149" s="82" t="s">
        <v>481</v>
      </c>
      <c r="K149" s="82" t="s">
        <v>53</v>
      </c>
      <c r="L149" s="82" t="s">
        <v>291</v>
      </c>
      <c r="M149" s="82" t="s">
        <v>292</v>
      </c>
      <c r="N149" s="91">
        <v>2</v>
      </c>
      <c r="O149" s="91">
        <v>2</v>
      </c>
      <c r="P149" s="93">
        <f t="shared" si="31"/>
        <v>4</v>
      </c>
      <c r="Q149" s="93" t="str">
        <f t="shared" si="32"/>
        <v>Bajo</v>
      </c>
      <c r="R149" s="91">
        <v>25</v>
      </c>
      <c r="S149" s="93">
        <f t="shared" si="33"/>
        <v>100</v>
      </c>
      <c r="T149" s="93" t="str">
        <f t="shared" si="25"/>
        <v>III</v>
      </c>
      <c r="U149" s="93" t="s">
        <v>198</v>
      </c>
      <c r="V149" s="141"/>
      <c r="W149" s="141"/>
      <c r="X149" s="141"/>
      <c r="Y149" s="96" t="s">
        <v>468</v>
      </c>
      <c r="Z149" s="82" t="s">
        <v>294</v>
      </c>
      <c r="AA149" s="82" t="s">
        <v>48</v>
      </c>
      <c r="AB149" s="82" t="s">
        <v>48</v>
      </c>
      <c r="AC149" s="82" t="s">
        <v>348</v>
      </c>
      <c r="AD149" s="82" t="s">
        <v>296</v>
      </c>
      <c r="AE149" s="117" t="s">
        <v>48</v>
      </c>
    </row>
    <row r="150" spans="1:31" s="79" customFormat="1" ht="68.45" customHeight="1">
      <c r="A150" s="133"/>
      <c r="B150" s="133"/>
      <c r="C150" s="133"/>
      <c r="D150" s="133"/>
      <c r="E150" s="133"/>
      <c r="F150" s="82" t="s">
        <v>51</v>
      </c>
      <c r="G150" s="82" t="s">
        <v>57</v>
      </c>
      <c r="H150" s="82" t="s">
        <v>317</v>
      </c>
      <c r="I150" s="82" t="s">
        <v>318</v>
      </c>
      <c r="J150" s="82" t="s">
        <v>319</v>
      </c>
      <c r="K150" s="82" t="s">
        <v>262</v>
      </c>
      <c r="L150" s="82" t="s">
        <v>263</v>
      </c>
      <c r="M150" s="82" t="s">
        <v>308</v>
      </c>
      <c r="N150" s="91">
        <v>6</v>
      </c>
      <c r="O150" s="91">
        <v>3</v>
      </c>
      <c r="P150" s="93">
        <f t="shared" si="31"/>
        <v>18</v>
      </c>
      <c r="Q150" s="93" t="str">
        <f t="shared" si="32"/>
        <v>Alto</v>
      </c>
      <c r="R150" s="91">
        <v>25</v>
      </c>
      <c r="S150" s="93">
        <f t="shared" si="33"/>
        <v>450</v>
      </c>
      <c r="T150" s="93" t="str">
        <f t="shared" si="25"/>
        <v>II</v>
      </c>
      <c r="U150" s="93" t="str">
        <f t="shared" si="24"/>
        <v>No Aceptable o Aceptable con controles</v>
      </c>
      <c r="V150" s="141"/>
      <c r="W150" s="141"/>
      <c r="X150" s="141"/>
      <c r="Y150" s="96" t="s">
        <v>320</v>
      </c>
      <c r="Z150" s="82" t="s">
        <v>321</v>
      </c>
      <c r="AA150" s="82" t="s">
        <v>48</v>
      </c>
      <c r="AB150" s="82" t="s">
        <v>48</v>
      </c>
      <c r="AC150" s="82" t="s">
        <v>322</v>
      </c>
      <c r="AD150" s="82" t="s">
        <v>323</v>
      </c>
      <c r="AE150" s="117" t="s">
        <v>48</v>
      </c>
    </row>
    <row r="151" spans="1:31" s="79" customFormat="1" ht="68.45" customHeight="1">
      <c r="A151" s="133" t="s">
        <v>36</v>
      </c>
      <c r="B151" s="133" t="s">
        <v>483</v>
      </c>
      <c r="C151" s="137" t="s">
        <v>484</v>
      </c>
      <c r="D151" s="133" t="s">
        <v>485</v>
      </c>
      <c r="E151" s="133" t="s">
        <v>486</v>
      </c>
      <c r="F151" s="82" t="s">
        <v>51</v>
      </c>
      <c r="G151" s="90" t="s">
        <v>258</v>
      </c>
      <c r="H151" s="90" t="s">
        <v>259</v>
      </c>
      <c r="I151" s="82" t="s">
        <v>260</v>
      </c>
      <c r="J151" s="82" t="s">
        <v>398</v>
      </c>
      <c r="K151" s="82" t="s">
        <v>399</v>
      </c>
      <c r="L151" s="82" t="s">
        <v>263</v>
      </c>
      <c r="M151" s="82" t="s">
        <v>264</v>
      </c>
      <c r="N151" s="91">
        <v>2</v>
      </c>
      <c r="O151" s="91">
        <v>1</v>
      </c>
      <c r="P151" s="93">
        <f t="shared" si="31"/>
        <v>2</v>
      </c>
      <c r="Q151" s="93" t="str">
        <f t="shared" si="32"/>
        <v>Bajo</v>
      </c>
      <c r="R151" s="91">
        <v>10</v>
      </c>
      <c r="S151" s="93">
        <f t="shared" si="33"/>
        <v>20</v>
      </c>
      <c r="T151" s="93" t="str">
        <f t="shared" si="25"/>
        <v>IV</v>
      </c>
      <c r="U151" s="93" t="str">
        <f t="shared" si="24"/>
        <v>Aceptable</v>
      </c>
      <c r="V151" s="137">
        <v>6</v>
      </c>
      <c r="W151" s="137">
        <v>1</v>
      </c>
      <c r="X151" s="137">
        <f>V151+W151</f>
        <v>7</v>
      </c>
      <c r="Y151" s="94" t="s">
        <v>265</v>
      </c>
      <c r="Z151" s="82" t="s">
        <v>266</v>
      </c>
      <c r="AA151" s="82" t="s">
        <v>48</v>
      </c>
      <c r="AB151" s="82" t="s">
        <v>48</v>
      </c>
      <c r="AC151" s="82" t="s">
        <v>48</v>
      </c>
      <c r="AD151" s="82" t="s">
        <v>268</v>
      </c>
      <c r="AE151" s="117" t="s">
        <v>324</v>
      </c>
    </row>
    <row r="152" spans="1:31" s="79" customFormat="1" ht="68.45" customHeight="1">
      <c r="A152" s="133"/>
      <c r="B152" s="133"/>
      <c r="C152" s="138"/>
      <c r="D152" s="133"/>
      <c r="E152" s="133"/>
      <c r="F152" s="82" t="s">
        <v>51</v>
      </c>
      <c r="G152" s="82" t="s">
        <v>56</v>
      </c>
      <c r="H152" s="82" t="s">
        <v>403</v>
      </c>
      <c r="I152" s="82" t="s">
        <v>404</v>
      </c>
      <c r="J152" s="82" t="s">
        <v>405</v>
      </c>
      <c r="K152" s="82" t="s">
        <v>262</v>
      </c>
      <c r="L152" s="82" t="s">
        <v>278</v>
      </c>
      <c r="M152" s="82" t="s">
        <v>292</v>
      </c>
      <c r="N152" s="91">
        <v>2</v>
      </c>
      <c r="O152" s="91">
        <v>2</v>
      </c>
      <c r="P152" s="93">
        <f t="shared" si="31"/>
        <v>4</v>
      </c>
      <c r="Q152" s="93" t="str">
        <f t="shared" si="32"/>
        <v>Bajo</v>
      </c>
      <c r="R152" s="91">
        <v>25</v>
      </c>
      <c r="S152" s="93">
        <f t="shared" si="33"/>
        <v>100</v>
      </c>
      <c r="T152" s="93" t="str">
        <f t="shared" si="25"/>
        <v>III</v>
      </c>
      <c r="U152" s="93" t="s">
        <v>198</v>
      </c>
      <c r="V152" s="138"/>
      <c r="W152" s="138"/>
      <c r="X152" s="138"/>
      <c r="Y152" s="96" t="s">
        <v>406</v>
      </c>
      <c r="Z152" s="82" t="s">
        <v>407</v>
      </c>
      <c r="AA152" s="82" t="s">
        <v>48</v>
      </c>
      <c r="AB152" s="82" t="s">
        <v>48</v>
      </c>
      <c r="AC152" s="82" t="s">
        <v>408</v>
      </c>
      <c r="AD152" s="82" t="s">
        <v>409</v>
      </c>
      <c r="AE152" s="117" t="s">
        <v>48</v>
      </c>
    </row>
    <row r="153" spans="1:31" s="79" customFormat="1" ht="68.45" customHeight="1">
      <c r="A153" s="133"/>
      <c r="B153" s="133"/>
      <c r="C153" s="138"/>
      <c r="D153" s="133"/>
      <c r="E153" s="133"/>
      <c r="F153" s="82" t="s">
        <v>51</v>
      </c>
      <c r="G153" s="82" t="s">
        <v>58</v>
      </c>
      <c r="H153" s="82" t="s">
        <v>425</v>
      </c>
      <c r="I153" s="82" t="s">
        <v>426</v>
      </c>
      <c r="J153" s="82" t="s">
        <v>427</v>
      </c>
      <c r="K153" s="82" t="s">
        <v>262</v>
      </c>
      <c r="L153" s="82" t="s">
        <v>373</v>
      </c>
      <c r="M153" s="82" t="s">
        <v>374</v>
      </c>
      <c r="N153" s="90">
        <v>2</v>
      </c>
      <c r="O153" s="90">
        <v>3</v>
      </c>
      <c r="P153" s="92">
        <f t="shared" si="31"/>
        <v>6</v>
      </c>
      <c r="Q153" s="93" t="str">
        <f t="shared" si="32"/>
        <v>Medio</v>
      </c>
      <c r="R153" s="90">
        <v>10</v>
      </c>
      <c r="S153" s="93">
        <f t="shared" si="33"/>
        <v>60</v>
      </c>
      <c r="T153" s="93" t="str">
        <f t="shared" si="25"/>
        <v>III</v>
      </c>
      <c r="U153" s="93" t="s">
        <v>198</v>
      </c>
      <c r="V153" s="138"/>
      <c r="W153" s="138"/>
      <c r="X153" s="138"/>
      <c r="Y153" s="96" t="s">
        <v>375</v>
      </c>
      <c r="Z153" s="82" t="s">
        <v>376</v>
      </c>
      <c r="AA153" s="82" t="s">
        <v>48</v>
      </c>
      <c r="AB153" s="82" t="s">
        <v>48</v>
      </c>
      <c r="AC153" s="82" t="s">
        <v>48</v>
      </c>
      <c r="AD153" s="82" t="s">
        <v>377</v>
      </c>
      <c r="AE153" s="117" t="s">
        <v>48</v>
      </c>
    </row>
    <row r="154" spans="1:31" s="79" customFormat="1" ht="68.45" customHeight="1">
      <c r="A154" s="133"/>
      <c r="B154" s="133"/>
      <c r="C154" s="138"/>
      <c r="D154" s="133"/>
      <c r="E154" s="133"/>
      <c r="F154" s="82" t="s">
        <v>51</v>
      </c>
      <c r="G154" s="82" t="s">
        <v>58</v>
      </c>
      <c r="H154" s="82" t="s">
        <v>400</v>
      </c>
      <c r="I154" s="82" t="s">
        <v>401</v>
      </c>
      <c r="J154" s="82" t="s">
        <v>402</v>
      </c>
      <c r="K154" s="82" t="s">
        <v>262</v>
      </c>
      <c r="L154" s="82" t="s">
        <v>373</v>
      </c>
      <c r="M154" s="82" t="s">
        <v>374</v>
      </c>
      <c r="N154" s="90">
        <v>2</v>
      </c>
      <c r="O154" s="90">
        <v>3</v>
      </c>
      <c r="P154" s="92">
        <f t="shared" si="31"/>
        <v>6</v>
      </c>
      <c r="Q154" s="93" t="str">
        <f t="shared" si="32"/>
        <v>Medio</v>
      </c>
      <c r="R154" s="90">
        <v>10</v>
      </c>
      <c r="S154" s="93">
        <f t="shared" si="33"/>
        <v>60</v>
      </c>
      <c r="T154" s="93" t="str">
        <f t="shared" si="25"/>
        <v>III</v>
      </c>
      <c r="U154" s="93" t="s">
        <v>198</v>
      </c>
      <c r="V154" s="138"/>
      <c r="W154" s="138"/>
      <c r="X154" s="138"/>
      <c r="Y154" s="96" t="s">
        <v>375</v>
      </c>
      <c r="Z154" s="82" t="s">
        <v>376</v>
      </c>
      <c r="AA154" s="82" t="s">
        <v>48</v>
      </c>
      <c r="AB154" s="82" t="s">
        <v>48</v>
      </c>
      <c r="AC154" s="82" t="s">
        <v>48</v>
      </c>
      <c r="AD154" s="82" t="s">
        <v>377</v>
      </c>
      <c r="AE154" s="117" t="s">
        <v>48</v>
      </c>
    </row>
    <row r="155" spans="1:31" s="79" customFormat="1" ht="68.45" customHeight="1">
      <c r="A155" s="133"/>
      <c r="B155" s="133"/>
      <c r="C155" s="138"/>
      <c r="D155" s="133"/>
      <c r="E155" s="133"/>
      <c r="F155" s="82" t="s">
        <v>51</v>
      </c>
      <c r="G155" s="82" t="s">
        <v>58</v>
      </c>
      <c r="H155" s="82" t="s">
        <v>370</v>
      </c>
      <c r="I155" s="82" t="s">
        <v>371</v>
      </c>
      <c r="J155" s="82" t="s">
        <v>372</v>
      </c>
      <c r="K155" s="82" t="s">
        <v>262</v>
      </c>
      <c r="L155" s="82" t="s">
        <v>373</v>
      </c>
      <c r="M155" s="82" t="s">
        <v>374</v>
      </c>
      <c r="N155" s="90">
        <v>2</v>
      </c>
      <c r="O155" s="90">
        <v>3</v>
      </c>
      <c r="P155" s="92">
        <f t="shared" si="31"/>
        <v>6</v>
      </c>
      <c r="Q155" s="93" t="str">
        <f t="shared" si="32"/>
        <v>Medio</v>
      </c>
      <c r="R155" s="90">
        <v>10</v>
      </c>
      <c r="S155" s="93">
        <f t="shared" si="33"/>
        <v>60</v>
      </c>
      <c r="T155" s="93" t="str">
        <f t="shared" si="25"/>
        <v>III</v>
      </c>
      <c r="U155" s="93" t="s">
        <v>198</v>
      </c>
      <c r="V155" s="138"/>
      <c r="W155" s="138"/>
      <c r="X155" s="138"/>
      <c r="Y155" s="96" t="s">
        <v>375</v>
      </c>
      <c r="Z155" s="82" t="s">
        <v>376</v>
      </c>
      <c r="AA155" s="82" t="s">
        <v>48</v>
      </c>
      <c r="AB155" s="82" t="s">
        <v>48</v>
      </c>
      <c r="AC155" s="82" t="s">
        <v>48</v>
      </c>
      <c r="AD155" s="82" t="s">
        <v>377</v>
      </c>
      <c r="AE155" s="117" t="s">
        <v>48</v>
      </c>
    </row>
    <row r="156" spans="1:31" s="79" customFormat="1" ht="68.45" customHeight="1">
      <c r="A156" s="133"/>
      <c r="B156" s="133"/>
      <c r="C156" s="138"/>
      <c r="D156" s="133"/>
      <c r="E156" s="133"/>
      <c r="F156" s="82" t="s">
        <v>51</v>
      </c>
      <c r="G156" s="82" t="s">
        <v>56</v>
      </c>
      <c r="H156" s="82" t="s">
        <v>275</v>
      </c>
      <c r="I156" s="82" t="s">
        <v>410</v>
      </c>
      <c r="J156" s="82" t="s">
        <v>411</v>
      </c>
      <c r="K156" s="82" t="s">
        <v>412</v>
      </c>
      <c r="L156" s="82" t="s">
        <v>278</v>
      </c>
      <c r="M156" s="82" t="s">
        <v>292</v>
      </c>
      <c r="N156" s="91">
        <v>2</v>
      </c>
      <c r="O156" s="91">
        <v>1</v>
      </c>
      <c r="P156" s="93">
        <f t="shared" si="31"/>
        <v>2</v>
      </c>
      <c r="Q156" s="93" t="str">
        <f t="shared" si="32"/>
        <v>Bajo</v>
      </c>
      <c r="R156" s="91">
        <v>10</v>
      </c>
      <c r="S156" s="93">
        <f t="shared" si="33"/>
        <v>20</v>
      </c>
      <c r="T156" s="93" t="str">
        <f t="shared" si="25"/>
        <v>IV</v>
      </c>
      <c r="U156" s="93" t="str">
        <f t="shared" si="24"/>
        <v>Aceptable</v>
      </c>
      <c r="V156" s="138"/>
      <c r="W156" s="138"/>
      <c r="X156" s="138"/>
      <c r="Y156" s="96" t="s">
        <v>406</v>
      </c>
      <c r="Z156" s="82" t="s">
        <v>413</v>
      </c>
      <c r="AA156" s="82" t="s">
        <v>48</v>
      </c>
      <c r="AB156" s="82" t="s">
        <v>48</v>
      </c>
      <c r="AC156" s="82" t="s">
        <v>408</v>
      </c>
      <c r="AD156" s="82" t="s">
        <v>409</v>
      </c>
      <c r="AE156" s="117" t="s">
        <v>48</v>
      </c>
    </row>
    <row r="157" spans="1:31" s="79" customFormat="1" ht="68.45" customHeight="1">
      <c r="A157" s="133"/>
      <c r="B157" s="133"/>
      <c r="C157" s="138"/>
      <c r="D157" s="133"/>
      <c r="E157" s="133"/>
      <c r="F157" s="82" t="s">
        <v>51</v>
      </c>
      <c r="G157" s="82" t="s">
        <v>46</v>
      </c>
      <c r="H157" s="82" t="s">
        <v>288</v>
      </c>
      <c r="I157" s="82" t="s">
        <v>428</v>
      </c>
      <c r="J157" s="82" t="s">
        <v>415</v>
      </c>
      <c r="K157" s="82" t="s">
        <v>416</v>
      </c>
      <c r="L157" s="82" t="s">
        <v>291</v>
      </c>
      <c r="M157" s="82" t="s">
        <v>292</v>
      </c>
      <c r="N157" s="91">
        <v>2</v>
      </c>
      <c r="O157" s="91">
        <v>2</v>
      </c>
      <c r="P157" s="93">
        <f t="shared" si="31"/>
        <v>4</v>
      </c>
      <c r="Q157" s="93" t="str">
        <f t="shared" si="32"/>
        <v>Bajo</v>
      </c>
      <c r="R157" s="91">
        <v>25</v>
      </c>
      <c r="S157" s="93">
        <f t="shared" si="33"/>
        <v>100</v>
      </c>
      <c r="T157" s="93" t="str">
        <f t="shared" si="25"/>
        <v>III</v>
      </c>
      <c r="U157" s="93" t="s">
        <v>198</v>
      </c>
      <c r="V157" s="138"/>
      <c r="W157" s="138"/>
      <c r="X157" s="138"/>
      <c r="Y157" s="96" t="s">
        <v>347</v>
      </c>
      <c r="Z157" s="82" t="s">
        <v>294</v>
      </c>
      <c r="AA157" s="82" t="s">
        <v>48</v>
      </c>
      <c r="AB157" s="82" t="s">
        <v>48</v>
      </c>
      <c r="AC157" s="82" t="s">
        <v>348</v>
      </c>
      <c r="AD157" s="82" t="s">
        <v>467</v>
      </c>
      <c r="AE157" s="117" t="s">
        <v>48</v>
      </c>
    </row>
    <row r="158" spans="1:31" s="79" customFormat="1" ht="68.45" customHeight="1">
      <c r="A158" s="133"/>
      <c r="B158" s="133"/>
      <c r="C158" s="138"/>
      <c r="D158" s="133"/>
      <c r="E158" s="133"/>
      <c r="F158" s="82" t="s">
        <v>51</v>
      </c>
      <c r="G158" s="82" t="s">
        <v>46</v>
      </c>
      <c r="H158" s="82" t="s">
        <v>59</v>
      </c>
      <c r="I158" s="82" t="s">
        <v>349</v>
      </c>
      <c r="J158" s="82" t="s">
        <v>350</v>
      </c>
      <c r="K158" s="82" t="s">
        <v>53</v>
      </c>
      <c r="L158" s="82" t="s">
        <v>291</v>
      </c>
      <c r="M158" s="82" t="s">
        <v>292</v>
      </c>
      <c r="N158" s="91">
        <v>2</v>
      </c>
      <c r="O158" s="91">
        <v>2</v>
      </c>
      <c r="P158" s="93">
        <f t="shared" si="31"/>
        <v>4</v>
      </c>
      <c r="Q158" s="93" t="str">
        <f t="shared" si="32"/>
        <v>Bajo</v>
      </c>
      <c r="R158" s="91">
        <v>25</v>
      </c>
      <c r="S158" s="93">
        <f t="shared" si="33"/>
        <v>100</v>
      </c>
      <c r="T158" s="93" t="str">
        <f t="shared" si="25"/>
        <v>III</v>
      </c>
      <c r="U158" s="93" t="s">
        <v>198</v>
      </c>
      <c r="V158" s="138"/>
      <c r="W158" s="138"/>
      <c r="X158" s="138"/>
      <c r="Y158" s="96" t="s">
        <v>468</v>
      </c>
      <c r="Z158" s="82" t="s">
        <v>294</v>
      </c>
      <c r="AA158" s="82" t="s">
        <v>48</v>
      </c>
      <c r="AB158" s="82" t="s">
        <v>48</v>
      </c>
      <c r="AC158" s="82" t="s">
        <v>348</v>
      </c>
      <c r="AD158" s="82" t="s">
        <v>469</v>
      </c>
      <c r="AE158" s="117" t="s">
        <v>48</v>
      </c>
    </row>
    <row r="159" spans="1:31" s="79" customFormat="1" ht="68.45" customHeight="1">
      <c r="A159" s="133"/>
      <c r="B159" s="133"/>
      <c r="C159" s="138"/>
      <c r="D159" s="133"/>
      <c r="E159" s="133"/>
      <c r="F159" s="96" t="s">
        <v>51</v>
      </c>
      <c r="G159" s="82" t="s">
        <v>57</v>
      </c>
      <c r="H159" s="82" t="s">
        <v>325</v>
      </c>
      <c r="I159" s="82" t="s">
        <v>326</v>
      </c>
      <c r="J159" s="82" t="s">
        <v>327</v>
      </c>
      <c r="K159" s="82" t="s">
        <v>83</v>
      </c>
      <c r="L159" s="82" t="s">
        <v>94</v>
      </c>
      <c r="M159" s="82" t="s">
        <v>85</v>
      </c>
      <c r="N159" s="90">
        <v>6</v>
      </c>
      <c r="O159" s="90">
        <v>3</v>
      </c>
      <c r="P159" s="92">
        <f t="shared" si="31"/>
        <v>18</v>
      </c>
      <c r="Q159" s="93" t="str">
        <f t="shared" si="32"/>
        <v>Alto</v>
      </c>
      <c r="R159" s="90">
        <v>25</v>
      </c>
      <c r="S159" s="93">
        <f t="shared" si="33"/>
        <v>450</v>
      </c>
      <c r="T159" s="93" t="str">
        <f t="shared" si="25"/>
        <v>II</v>
      </c>
      <c r="U159" s="93" t="str">
        <f t="shared" si="24"/>
        <v>No Aceptable o Aceptable con controles</v>
      </c>
      <c r="V159" s="138"/>
      <c r="W159" s="138"/>
      <c r="X159" s="138"/>
      <c r="Y159" s="96" t="s">
        <v>86</v>
      </c>
      <c r="Z159" s="82" t="s">
        <v>329</v>
      </c>
      <c r="AA159" s="82" t="s">
        <v>48</v>
      </c>
      <c r="AB159" s="82" t="s">
        <v>44</v>
      </c>
      <c r="AC159" s="82" t="s">
        <v>330</v>
      </c>
      <c r="AD159" s="82" t="s">
        <v>331</v>
      </c>
      <c r="AE159" s="117" t="s">
        <v>48</v>
      </c>
    </row>
    <row r="160" spans="1:31" s="79" customFormat="1" ht="68.45" customHeight="1">
      <c r="A160" s="133"/>
      <c r="B160" s="133"/>
      <c r="C160" s="139"/>
      <c r="D160" s="133"/>
      <c r="E160" s="133"/>
      <c r="F160" s="82" t="s">
        <v>51</v>
      </c>
      <c r="G160" s="82" t="s">
        <v>57</v>
      </c>
      <c r="H160" s="82" t="s">
        <v>317</v>
      </c>
      <c r="I160" s="82" t="s">
        <v>318</v>
      </c>
      <c r="J160" s="82" t="s">
        <v>319</v>
      </c>
      <c r="K160" s="82" t="s">
        <v>262</v>
      </c>
      <c r="L160" s="82" t="s">
        <v>263</v>
      </c>
      <c r="M160" s="82" t="s">
        <v>308</v>
      </c>
      <c r="N160" s="91">
        <v>6</v>
      </c>
      <c r="O160" s="91">
        <v>3</v>
      </c>
      <c r="P160" s="93">
        <f t="shared" si="31"/>
        <v>18</v>
      </c>
      <c r="Q160" s="93" t="str">
        <f t="shared" si="32"/>
        <v>Alto</v>
      </c>
      <c r="R160" s="91">
        <v>25</v>
      </c>
      <c r="S160" s="93">
        <f t="shared" si="33"/>
        <v>450</v>
      </c>
      <c r="T160" s="93" t="str">
        <f t="shared" si="25"/>
        <v>II</v>
      </c>
      <c r="U160" s="93" t="str">
        <f t="shared" si="24"/>
        <v>No Aceptable o Aceptable con controles</v>
      </c>
      <c r="V160" s="139"/>
      <c r="W160" s="139"/>
      <c r="X160" s="139"/>
      <c r="Y160" s="96" t="s">
        <v>320</v>
      </c>
      <c r="Z160" s="82" t="s">
        <v>321</v>
      </c>
      <c r="AA160" s="82" t="s">
        <v>48</v>
      </c>
      <c r="AB160" s="82" t="s">
        <v>48</v>
      </c>
      <c r="AC160" s="82" t="s">
        <v>322</v>
      </c>
      <c r="AD160" s="82" t="s">
        <v>323</v>
      </c>
      <c r="AE160" s="117" t="s">
        <v>48</v>
      </c>
    </row>
    <row r="161" spans="1:31" s="79" customFormat="1" ht="68.45" customHeight="1">
      <c r="A161" s="137" t="s">
        <v>487</v>
      </c>
      <c r="B161" s="137" t="s">
        <v>488</v>
      </c>
      <c r="C161" s="137" t="s">
        <v>489</v>
      </c>
      <c r="D161" s="137" t="s">
        <v>490</v>
      </c>
      <c r="E161" s="137" t="s">
        <v>491</v>
      </c>
      <c r="F161" s="82" t="s">
        <v>51</v>
      </c>
      <c r="G161" s="90" t="s">
        <v>258</v>
      </c>
      <c r="H161" s="90" t="s">
        <v>259</v>
      </c>
      <c r="I161" s="82" t="s">
        <v>260</v>
      </c>
      <c r="J161" s="82" t="s">
        <v>261</v>
      </c>
      <c r="K161" s="82" t="s">
        <v>399</v>
      </c>
      <c r="L161" s="82" t="s">
        <v>263</v>
      </c>
      <c r="M161" s="82" t="s">
        <v>264</v>
      </c>
      <c r="N161" s="91">
        <v>2</v>
      </c>
      <c r="O161" s="91">
        <v>1</v>
      </c>
      <c r="P161" s="93">
        <f t="shared" si="31"/>
        <v>2</v>
      </c>
      <c r="Q161" s="93" t="str">
        <f t="shared" si="32"/>
        <v>Bajo</v>
      </c>
      <c r="R161" s="91">
        <v>10</v>
      </c>
      <c r="S161" s="93">
        <f t="shared" si="33"/>
        <v>20</v>
      </c>
      <c r="T161" s="93" t="str">
        <f t="shared" si="25"/>
        <v>IV</v>
      </c>
      <c r="U161" s="93" t="str">
        <f t="shared" si="24"/>
        <v>Aceptable</v>
      </c>
      <c r="V161" s="137">
        <v>0</v>
      </c>
      <c r="W161" s="137">
        <v>1</v>
      </c>
      <c r="X161" s="137">
        <f>V161+W161</f>
        <v>1</v>
      </c>
      <c r="Y161" s="94" t="s">
        <v>265</v>
      </c>
      <c r="Z161" s="82" t="s">
        <v>266</v>
      </c>
      <c r="AA161" s="82" t="s">
        <v>48</v>
      </c>
      <c r="AB161" s="82" t="s">
        <v>48</v>
      </c>
      <c r="AC161" s="82" t="s">
        <v>48</v>
      </c>
      <c r="AD161" s="82" t="s">
        <v>268</v>
      </c>
      <c r="AE161" s="117" t="s">
        <v>324</v>
      </c>
    </row>
    <row r="162" spans="1:31" s="79" customFormat="1" ht="68.45" customHeight="1">
      <c r="A162" s="138"/>
      <c r="B162" s="138"/>
      <c r="C162" s="138"/>
      <c r="D162" s="138"/>
      <c r="E162" s="138"/>
      <c r="F162" s="82" t="s">
        <v>51</v>
      </c>
      <c r="G162" s="82" t="s">
        <v>58</v>
      </c>
      <c r="H162" s="82" t="s">
        <v>400</v>
      </c>
      <c r="I162" s="82" t="s">
        <v>401</v>
      </c>
      <c r="J162" s="82" t="s">
        <v>402</v>
      </c>
      <c r="K162" s="82" t="s">
        <v>262</v>
      </c>
      <c r="L162" s="82" t="s">
        <v>373</v>
      </c>
      <c r="M162" s="82" t="s">
        <v>374</v>
      </c>
      <c r="N162" s="90">
        <v>2</v>
      </c>
      <c r="O162" s="90">
        <v>3</v>
      </c>
      <c r="P162" s="92">
        <f t="shared" si="31"/>
        <v>6</v>
      </c>
      <c r="Q162" s="93" t="str">
        <f t="shared" si="32"/>
        <v>Medio</v>
      </c>
      <c r="R162" s="90">
        <v>10</v>
      </c>
      <c r="S162" s="93">
        <f t="shared" si="33"/>
        <v>60</v>
      </c>
      <c r="T162" s="93" t="str">
        <f t="shared" si="25"/>
        <v>III</v>
      </c>
      <c r="U162" s="93" t="s">
        <v>198</v>
      </c>
      <c r="V162" s="138"/>
      <c r="W162" s="138"/>
      <c r="X162" s="138"/>
      <c r="Y162" s="96" t="s">
        <v>375</v>
      </c>
      <c r="Z162" s="82" t="s">
        <v>376</v>
      </c>
      <c r="AA162" s="82" t="s">
        <v>48</v>
      </c>
      <c r="AB162" s="82" t="s">
        <v>48</v>
      </c>
      <c r="AC162" s="82" t="s">
        <v>48</v>
      </c>
      <c r="AD162" s="82" t="s">
        <v>377</v>
      </c>
      <c r="AE162" s="117" t="s">
        <v>48</v>
      </c>
    </row>
    <row r="163" spans="1:31" s="79" customFormat="1" ht="68.45" customHeight="1">
      <c r="A163" s="138"/>
      <c r="B163" s="138"/>
      <c r="C163" s="138"/>
      <c r="D163" s="138"/>
      <c r="E163" s="138"/>
      <c r="F163" s="82" t="s">
        <v>51</v>
      </c>
      <c r="G163" s="82" t="s">
        <v>58</v>
      </c>
      <c r="H163" s="82" t="s">
        <v>370</v>
      </c>
      <c r="I163" s="82" t="s">
        <v>371</v>
      </c>
      <c r="J163" s="82" t="s">
        <v>372</v>
      </c>
      <c r="K163" s="82" t="s">
        <v>262</v>
      </c>
      <c r="L163" s="82" t="s">
        <v>373</v>
      </c>
      <c r="M163" s="82" t="s">
        <v>374</v>
      </c>
      <c r="N163" s="90">
        <v>2</v>
      </c>
      <c r="O163" s="90">
        <v>3</v>
      </c>
      <c r="P163" s="92">
        <f t="shared" si="31"/>
        <v>6</v>
      </c>
      <c r="Q163" s="93" t="str">
        <f t="shared" si="32"/>
        <v>Medio</v>
      </c>
      <c r="R163" s="90">
        <v>10</v>
      </c>
      <c r="S163" s="93">
        <f t="shared" si="33"/>
        <v>60</v>
      </c>
      <c r="T163" s="93" t="str">
        <f t="shared" si="25"/>
        <v>III</v>
      </c>
      <c r="U163" s="93" t="s">
        <v>198</v>
      </c>
      <c r="V163" s="138"/>
      <c r="W163" s="138"/>
      <c r="X163" s="138"/>
      <c r="Y163" s="96" t="s">
        <v>375</v>
      </c>
      <c r="Z163" s="82" t="s">
        <v>376</v>
      </c>
      <c r="AA163" s="82" t="s">
        <v>48</v>
      </c>
      <c r="AB163" s="82" t="s">
        <v>48</v>
      </c>
      <c r="AC163" s="82" t="s">
        <v>48</v>
      </c>
      <c r="AD163" s="82" t="s">
        <v>377</v>
      </c>
      <c r="AE163" s="117" t="s">
        <v>48</v>
      </c>
    </row>
    <row r="164" spans="1:31" s="79" customFormat="1" ht="68.45" customHeight="1">
      <c r="A164" s="138"/>
      <c r="B164" s="138"/>
      <c r="C164" s="138"/>
      <c r="D164" s="138"/>
      <c r="E164" s="138"/>
      <c r="F164" s="82" t="s">
        <v>51</v>
      </c>
      <c r="G164" s="82" t="s">
        <v>56</v>
      </c>
      <c r="H164" s="82" t="s">
        <v>403</v>
      </c>
      <c r="I164" s="82" t="s">
        <v>404</v>
      </c>
      <c r="J164" s="82" t="s">
        <v>405</v>
      </c>
      <c r="K164" s="82" t="s">
        <v>262</v>
      </c>
      <c r="L164" s="82" t="s">
        <v>278</v>
      </c>
      <c r="M164" s="82" t="s">
        <v>262</v>
      </c>
      <c r="N164" s="91">
        <v>2</v>
      </c>
      <c r="O164" s="91">
        <v>2</v>
      </c>
      <c r="P164" s="93">
        <f t="shared" si="31"/>
        <v>4</v>
      </c>
      <c r="Q164" s="93" t="str">
        <f t="shared" si="32"/>
        <v>Bajo</v>
      </c>
      <c r="R164" s="91">
        <v>25</v>
      </c>
      <c r="S164" s="93">
        <f t="shared" si="33"/>
        <v>100</v>
      </c>
      <c r="T164" s="93" t="str">
        <f t="shared" si="25"/>
        <v>III</v>
      </c>
      <c r="U164" s="93" t="s">
        <v>198</v>
      </c>
      <c r="V164" s="138"/>
      <c r="W164" s="138"/>
      <c r="X164" s="138"/>
      <c r="Y164" s="96" t="s">
        <v>406</v>
      </c>
      <c r="Z164" s="82" t="s">
        <v>407</v>
      </c>
      <c r="AA164" s="82" t="s">
        <v>48</v>
      </c>
      <c r="AB164" s="82" t="s">
        <v>48</v>
      </c>
      <c r="AC164" s="82" t="s">
        <v>408</v>
      </c>
      <c r="AD164" s="82" t="s">
        <v>409</v>
      </c>
      <c r="AE164" s="117" t="s">
        <v>48</v>
      </c>
    </row>
    <row r="165" spans="1:31" s="79" customFormat="1" ht="68.45" customHeight="1">
      <c r="A165" s="138"/>
      <c r="B165" s="138"/>
      <c r="C165" s="138"/>
      <c r="D165" s="138"/>
      <c r="E165" s="138"/>
      <c r="F165" s="82" t="s">
        <v>51</v>
      </c>
      <c r="G165" s="82" t="s">
        <v>56</v>
      </c>
      <c r="H165" s="82" t="s">
        <v>275</v>
      </c>
      <c r="I165" s="82" t="s">
        <v>410</v>
      </c>
      <c r="J165" s="82" t="s">
        <v>411</v>
      </c>
      <c r="K165" s="82" t="s">
        <v>412</v>
      </c>
      <c r="L165" s="82" t="s">
        <v>278</v>
      </c>
      <c r="M165" s="82" t="s">
        <v>292</v>
      </c>
      <c r="N165" s="91">
        <v>2</v>
      </c>
      <c r="O165" s="91">
        <v>1</v>
      </c>
      <c r="P165" s="93">
        <f t="shared" si="31"/>
        <v>2</v>
      </c>
      <c r="Q165" s="93" t="str">
        <f t="shared" si="32"/>
        <v>Bajo</v>
      </c>
      <c r="R165" s="91">
        <v>10</v>
      </c>
      <c r="S165" s="93">
        <f t="shared" si="33"/>
        <v>20</v>
      </c>
      <c r="T165" s="93" t="str">
        <f t="shared" si="25"/>
        <v>IV</v>
      </c>
      <c r="U165" s="93" t="str">
        <f t="shared" si="24"/>
        <v>Aceptable</v>
      </c>
      <c r="V165" s="138"/>
      <c r="W165" s="138"/>
      <c r="X165" s="138"/>
      <c r="Y165" s="96" t="s">
        <v>406</v>
      </c>
      <c r="Z165" s="82" t="s">
        <v>413</v>
      </c>
      <c r="AA165" s="82" t="s">
        <v>48</v>
      </c>
      <c r="AB165" s="82" t="s">
        <v>48</v>
      </c>
      <c r="AC165" s="82" t="s">
        <v>408</v>
      </c>
      <c r="AD165" s="82" t="s">
        <v>409</v>
      </c>
      <c r="AE165" s="117" t="s">
        <v>48</v>
      </c>
    </row>
    <row r="166" spans="1:31" s="79" customFormat="1" ht="68.45" customHeight="1">
      <c r="A166" s="138"/>
      <c r="B166" s="138"/>
      <c r="C166" s="138"/>
      <c r="D166" s="138"/>
      <c r="E166" s="138"/>
      <c r="F166" s="82" t="s">
        <v>51</v>
      </c>
      <c r="G166" s="82" t="s">
        <v>56</v>
      </c>
      <c r="H166" s="82" t="s">
        <v>275</v>
      </c>
      <c r="I166" s="82" t="s">
        <v>276</v>
      </c>
      <c r="J166" s="82" t="s">
        <v>277</v>
      </c>
      <c r="K166" s="82" t="s">
        <v>262</v>
      </c>
      <c r="L166" s="82" t="s">
        <v>278</v>
      </c>
      <c r="M166" s="82" t="s">
        <v>262</v>
      </c>
      <c r="N166" s="90">
        <v>2</v>
      </c>
      <c r="O166" s="90">
        <v>1</v>
      </c>
      <c r="P166" s="92">
        <f t="shared" si="31"/>
        <v>2</v>
      </c>
      <c r="Q166" s="93" t="str">
        <f t="shared" si="32"/>
        <v>Bajo</v>
      </c>
      <c r="R166" s="90">
        <v>10</v>
      </c>
      <c r="S166" s="92">
        <f t="shared" si="33"/>
        <v>20</v>
      </c>
      <c r="T166" s="93" t="str">
        <f t="shared" si="25"/>
        <v>IV</v>
      </c>
      <c r="U166" s="92" t="str">
        <f t="shared" si="24"/>
        <v>Aceptable</v>
      </c>
      <c r="V166" s="138"/>
      <c r="W166" s="138"/>
      <c r="X166" s="138"/>
      <c r="Y166" s="96" t="s">
        <v>279</v>
      </c>
      <c r="Z166" s="82" t="s">
        <v>69</v>
      </c>
      <c r="AA166" s="82" t="s">
        <v>48</v>
      </c>
      <c r="AB166" s="82" t="s">
        <v>280</v>
      </c>
      <c r="AC166" s="82" t="s">
        <v>48</v>
      </c>
      <c r="AD166" s="82" t="s">
        <v>281</v>
      </c>
      <c r="AE166" s="117" t="s">
        <v>48</v>
      </c>
    </row>
    <row r="167" spans="1:31" s="79" customFormat="1" ht="68.45" customHeight="1">
      <c r="A167" s="138"/>
      <c r="B167" s="138"/>
      <c r="C167" s="138"/>
      <c r="D167" s="138"/>
      <c r="E167" s="138"/>
      <c r="F167" s="82" t="s">
        <v>51</v>
      </c>
      <c r="G167" s="82" t="s">
        <v>46</v>
      </c>
      <c r="H167" s="82" t="s">
        <v>288</v>
      </c>
      <c r="I167" s="82" t="s">
        <v>428</v>
      </c>
      <c r="J167" s="82" t="s">
        <v>415</v>
      </c>
      <c r="K167" s="82" t="s">
        <v>416</v>
      </c>
      <c r="L167" s="82" t="s">
        <v>291</v>
      </c>
      <c r="M167" s="82" t="s">
        <v>292</v>
      </c>
      <c r="N167" s="91">
        <v>2</v>
      </c>
      <c r="O167" s="91">
        <v>2</v>
      </c>
      <c r="P167" s="93">
        <f t="shared" si="31"/>
        <v>4</v>
      </c>
      <c r="Q167" s="93" t="str">
        <f t="shared" si="32"/>
        <v>Bajo</v>
      </c>
      <c r="R167" s="91">
        <v>25</v>
      </c>
      <c r="S167" s="93">
        <f t="shared" si="33"/>
        <v>100</v>
      </c>
      <c r="T167" s="93" t="str">
        <f t="shared" si="25"/>
        <v>III</v>
      </c>
      <c r="U167" s="93" t="s">
        <v>198</v>
      </c>
      <c r="V167" s="138"/>
      <c r="W167" s="138"/>
      <c r="X167" s="138"/>
      <c r="Y167" s="96" t="s">
        <v>347</v>
      </c>
      <c r="Z167" s="82" t="s">
        <v>294</v>
      </c>
      <c r="AA167" s="82" t="s">
        <v>48</v>
      </c>
      <c r="AB167" s="82" t="s">
        <v>48</v>
      </c>
      <c r="AC167" s="82" t="s">
        <v>348</v>
      </c>
      <c r="AD167" s="82" t="s">
        <v>451</v>
      </c>
      <c r="AE167" s="117" t="s">
        <v>48</v>
      </c>
    </row>
    <row r="168" spans="1:31" s="79" customFormat="1" ht="68.45" customHeight="1">
      <c r="A168" s="138"/>
      <c r="B168" s="138"/>
      <c r="C168" s="138"/>
      <c r="D168" s="138"/>
      <c r="E168" s="138"/>
      <c r="F168" s="82" t="s">
        <v>51</v>
      </c>
      <c r="G168" s="82" t="s">
        <v>46</v>
      </c>
      <c r="H168" s="82" t="s">
        <v>59</v>
      </c>
      <c r="I168" s="82" t="s">
        <v>429</v>
      </c>
      <c r="J168" s="82" t="s">
        <v>350</v>
      </c>
      <c r="K168" s="82" t="s">
        <v>53</v>
      </c>
      <c r="L168" s="82" t="s">
        <v>291</v>
      </c>
      <c r="M168" s="82" t="s">
        <v>292</v>
      </c>
      <c r="N168" s="91">
        <v>2</v>
      </c>
      <c r="O168" s="91">
        <v>2</v>
      </c>
      <c r="P168" s="93">
        <f t="shared" si="31"/>
        <v>4</v>
      </c>
      <c r="Q168" s="93" t="str">
        <f t="shared" si="32"/>
        <v>Bajo</v>
      </c>
      <c r="R168" s="91">
        <v>25</v>
      </c>
      <c r="S168" s="93">
        <f t="shared" si="33"/>
        <v>100</v>
      </c>
      <c r="T168" s="93" t="str">
        <f t="shared" si="25"/>
        <v>III</v>
      </c>
      <c r="U168" s="93" t="s">
        <v>198</v>
      </c>
      <c r="V168" s="138"/>
      <c r="W168" s="138"/>
      <c r="X168" s="138"/>
      <c r="Y168" s="96" t="s">
        <v>351</v>
      </c>
      <c r="Z168" s="82" t="s">
        <v>294</v>
      </c>
      <c r="AA168" s="82" t="s">
        <v>48</v>
      </c>
      <c r="AB168" s="82" t="s">
        <v>48</v>
      </c>
      <c r="AC168" s="82" t="s">
        <v>348</v>
      </c>
      <c r="AD168" s="82" t="s">
        <v>296</v>
      </c>
      <c r="AE168" s="117" t="s">
        <v>48</v>
      </c>
    </row>
    <row r="169" spans="1:31" s="79" customFormat="1" ht="68.45" customHeight="1">
      <c r="A169" s="138"/>
      <c r="B169" s="138"/>
      <c r="C169" s="138"/>
      <c r="D169" s="138"/>
      <c r="E169" s="138"/>
      <c r="F169" s="82" t="s">
        <v>51</v>
      </c>
      <c r="G169" s="82" t="s">
        <v>57</v>
      </c>
      <c r="H169" s="82" t="s">
        <v>306</v>
      </c>
      <c r="I169" s="82" t="s">
        <v>352</v>
      </c>
      <c r="J169" s="82" t="s">
        <v>41</v>
      </c>
      <c r="K169" s="82" t="s">
        <v>262</v>
      </c>
      <c r="L169" s="82" t="s">
        <v>262</v>
      </c>
      <c r="M169" s="82" t="s">
        <v>308</v>
      </c>
      <c r="N169" s="90">
        <v>2</v>
      </c>
      <c r="O169" s="90">
        <v>4</v>
      </c>
      <c r="P169" s="92">
        <f t="shared" si="31"/>
        <v>8</v>
      </c>
      <c r="Q169" s="93" t="str">
        <f t="shared" si="32"/>
        <v>Medio</v>
      </c>
      <c r="R169" s="90">
        <v>60</v>
      </c>
      <c r="S169" s="93">
        <f t="shared" si="33"/>
        <v>480</v>
      </c>
      <c r="T169" s="93" t="str">
        <f t="shared" si="25"/>
        <v>II</v>
      </c>
      <c r="U169" s="93" t="str">
        <f t="shared" si="24"/>
        <v>No Aceptable o Aceptable con controles</v>
      </c>
      <c r="V169" s="138"/>
      <c r="W169" s="138"/>
      <c r="X169" s="138"/>
      <c r="Y169" s="94" t="s">
        <v>353</v>
      </c>
      <c r="Z169" s="95" t="s">
        <v>310</v>
      </c>
      <c r="AA169" s="89" t="s">
        <v>354</v>
      </c>
      <c r="AB169" s="89" t="s">
        <v>354</v>
      </c>
      <c r="AC169" s="82" t="s">
        <v>48</v>
      </c>
      <c r="AD169" s="82" t="s">
        <v>492</v>
      </c>
      <c r="AE169" s="117" t="s">
        <v>48</v>
      </c>
    </row>
    <row r="170" spans="1:31" s="79" customFormat="1" ht="68.45" customHeight="1">
      <c r="A170" s="138"/>
      <c r="B170" s="138"/>
      <c r="C170" s="138"/>
      <c r="D170" s="138"/>
      <c r="E170" s="138"/>
      <c r="F170" s="96" t="s">
        <v>51</v>
      </c>
      <c r="G170" s="82" t="s">
        <v>57</v>
      </c>
      <c r="H170" s="82" t="s">
        <v>325</v>
      </c>
      <c r="I170" s="82" t="s">
        <v>326</v>
      </c>
      <c r="J170" s="82" t="s">
        <v>327</v>
      </c>
      <c r="K170" s="82" t="s">
        <v>83</v>
      </c>
      <c r="L170" s="82" t="s">
        <v>94</v>
      </c>
      <c r="M170" s="82" t="s">
        <v>85</v>
      </c>
      <c r="N170" s="90">
        <v>6</v>
      </c>
      <c r="O170" s="90">
        <v>3</v>
      </c>
      <c r="P170" s="92">
        <f t="shared" si="31"/>
        <v>18</v>
      </c>
      <c r="Q170" s="93" t="str">
        <f t="shared" si="32"/>
        <v>Alto</v>
      </c>
      <c r="R170" s="90">
        <v>25</v>
      </c>
      <c r="S170" s="93">
        <f t="shared" si="33"/>
        <v>450</v>
      </c>
      <c r="T170" s="93" t="str">
        <f t="shared" si="25"/>
        <v>II</v>
      </c>
      <c r="U170" s="93" t="str">
        <f t="shared" ref="U170:U233" si="34">IF(T170="","",IF(OR(T170="IV",T170="III"),"Aceptable",IF(T170="II","No Aceptable o Aceptable con controles",IF(T170="I","No Aceptable","Error"))))</f>
        <v>No Aceptable o Aceptable con controles</v>
      </c>
      <c r="V170" s="138"/>
      <c r="W170" s="138"/>
      <c r="X170" s="138"/>
      <c r="Y170" s="96" t="s">
        <v>86</v>
      </c>
      <c r="Z170" s="82" t="s">
        <v>329</v>
      </c>
      <c r="AA170" s="82" t="s">
        <v>48</v>
      </c>
      <c r="AB170" s="82" t="s">
        <v>44</v>
      </c>
      <c r="AC170" s="82" t="s">
        <v>330</v>
      </c>
      <c r="AD170" s="82" t="s">
        <v>331</v>
      </c>
      <c r="AE170" s="117" t="s">
        <v>48</v>
      </c>
    </row>
    <row r="171" spans="1:31" s="79" customFormat="1" ht="68.45" customHeight="1">
      <c r="A171" s="139"/>
      <c r="B171" s="139"/>
      <c r="C171" s="139"/>
      <c r="D171" s="139"/>
      <c r="E171" s="139"/>
      <c r="F171" s="82" t="s">
        <v>51</v>
      </c>
      <c r="G171" s="82" t="s">
        <v>57</v>
      </c>
      <c r="H171" s="82" t="s">
        <v>317</v>
      </c>
      <c r="I171" s="82" t="s">
        <v>318</v>
      </c>
      <c r="J171" s="82" t="s">
        <v>319</v>
      </c>
      <c r="K171" s="82" t="s">
        <v>262</v>
      </c>
      <c r="L171" s="82" t="s">
        <v>263</v>
      </c>
      <c r="M171" s="82" t="s">
        <v>308</v>
      </c>
      <c r="N171" s="91">
        <v>6</v>
      </c>
      <c r="O171" s="91">
        <v>3</v>
      </c>
      <c r="P171" s="92">
        <f t="shared" si="31"/>
        <v>18</v>
      </c>
      <c r="Q171" s="93" t="str">
        <f t="shared" si="32"/>
        <v>Alto</v>
      </c>
      <c r="R171" s="91">
        <v>25</v>
      </c>
      <c r="S171" s="93">
        <f t="shared" si="33"/>
        <v>450</v>
      </c>
      <c r="T171" s="93" t="str">
        <f t="shared" si="25"/>
        <v>II</v>
      </c>
      <c r="U171" s="93" t="str">
        <f t="shared" si="34"/>
        <v>No Aceptable o Aceptable con controles</v>
      </c>
      <c r="V171" s="139"/>
      <c r="W171" s="139"/>
      <c r="X171" s="139"/>
      <c r="Y171" s="96" t="s">
        <v>320</v>
      </c>
      <c r="Z171" s="82" t="s">
        <v>321</v>
      </c>
      <c r="AA171" s="82" t="s">
        <v>48</v>
      </c>
      <c r="AB171" s="82" t="s">
        <v>48</v>
      </c>
      <c r="AC171" s="82" t="s">
        <v>322</v>
      </c>
      <c r="AD171" s="82" t="s">
        <v>323</v>
      </c>
      <c r="AE171" s="117" t="s">
        <v>48</v>
      </c>
    </row>
    <row r="172" spans="1:31" s="79" customFormat="1" ht="68.45" customHeight="1">
      <c r="A172" s="133" t="s">
        <v>36</v>
      </c>
      <c r="B172" s="133" t="s">
        <v>493</v>
      </c>
      <c r="C172" s="133" t="s">
        <v>494</v>
      </c>
      <c r="D172" s="133" t="s">
        <v>495</v>
      </c>
      <c r="E172" s="133" t="s">
        <v>496</v>
      </c>
      <c r="F172" s="82" t="s">
        <v>51</v>
      </c>
      <c r="G172" s="105" t="s">
        <v>258</v>
      </c>
      <c r="H172" s="90" t="s">
        <v>397</v>
      </c>
      <c r="I172" s="82" t="s">
        <v>260</v>
      </c>
      <c r="J172" s="82" t="s">
        <v>398</v>
      </c>
      <c r="K172" s="82" t="s">
        <v>262</v>
      </c>
      <c r="L172" s="82" t="s">
        <v>263</v>
      </c>
      <c r="M172" s="82" t="s">
        <v>264</v>
      </c>
      <c r="N172" s="90">
        <v>2</v>
      </c>
      <c r="O172" s="90">
        <v>3</v>
      </c>
      <c r="P172" s="92">
        <f t="shared" si="31"/>
        <v>6</v>
      </c>
      <c r="Q172" s="93" t="str">
        <f t="shared" si="32"/>
        <v>Medio</v>
      </c>
      <c r="R172" s="90">
        <v>10</v>
      </c>
      <c r="S172" s="93">
        <f t="shared" si="33"/>
        <v>60</v>
      </c>
      <c r="T172" s="93" t="str">
        <f t="shared" si="25"/>
        <v>III</v>
      </c>
      <c r="U172" s="93" t="s">
        <v>198</v>
      </c>
      <c r="V172" s="133">
        <v>0</v>
      </c>
      <c r="W172" s="133">
        <v>2</v>
      </c>
      <c r="X172" s="133">
        <f>V172+W172</f>
        <v>2</v>
      </c>
      <c r="Y172" s="94" t="s">
        <v>265</v>
      </c>
      <c r="Z172" s="82" t="s">
        <v>266</v>
      </c>
      <c r="AA172" s="82" t="s">
        <v>48</v>
      </c>
      <c r="AB172" s="82" t="s">
        <v>48</v>
      </c>
      <c r="AC172" s="82" t="s">
        <v>48</v>
      </c>
      <c r="AD172" s="82" t="s">
        <v>268</v>
      </c>
      <c r="AE172" s="117" t="s">
        <v>324</v>
      </c>
    </row>
    <row r="173" spans="1:31" s="79" customFormat="1" ht="68.45" customHeight="1">
      <c r="A173" s="133"/>
      <c r="B173" s="133"/>
      <c r="C173" s="133"/>
      <c r="D173" s="133"/>
      <c r="E173" s="133"/>
      <c r="F173" s="82" t="s">
        <v>51</v>
      </c>
      <c r="G173" s="105" t="s">
        <v>258</v>
      </c>
      <c r="H173" s="82" t="s">
        <v>270</v>
      </c>
      <c r="I173" s="82" t="s">
        <v>271</v>
      </c>
      <c r="J173" s="82" t="s">
        <v>272</v>
      </c>
      <c r="K173" s="82" t="s">
        <v>262</v>
      </c>
      <c r="L173" s="82" t="s">
        <v>262</v>
      </c>
      <c r="M173" s="82" t="s">
        <v>262</v>
      </c>
      <c r="N173" s="90">
        <v>2</v>
      </c>
      <c r="O173" s="90">
        <v>1</v>
      </c>
      <c r="P173" s="92">
        <f t="shared" si="31"/>
        <v>2</v>
      </c>
      <c r="Q173" s="93" t="str">
        <f t="shared" si="32"/>
        <v>Bajo</v>
      </c>
      <c r="R173" s="90">
        <v>10</v>
      </c>
      <c r="S173" s="93">
        <f t="shared" si="33"/>
        <v>20</v>
      </c>
      <c r="T173" s="93" t="str">
        <f t="shared" si="25"/>
        <v>IV</v>
      </c>
      <c r="U173" s="93" t="str">
        <f t="shared" si="34"/>
        <v>Aceptable</v>
      </c>
      <c r="V173" s="133"/>
      <c r="W173" s="133"/>
      <c r="X173" s="133"/>
      <c r="Y173" s="96" t="s">
        <v>273</v>
      </c>
      <c r="Z173" s="82" t="s">
        <v>266</v>
      </c>
      <c r="AA173" s="82" t="s">
        <v>48</v>
      </c>
      <c r="AB173" s="82" t="s">
        <v>48</v>
      </c>
      <c r="AC173" s="82" t="s">
        <v>48</v>
      </c>
      <c r="AD173" s="82" t="s">
        <v>274</v>
      </c>
      <c r="AE173" s="117" t="s">
        <v>324</v>
      </c>
    </row>
    <row r="174" spans="1:31" s="79" customFormat="1" ht="68.45" customHeight="1">
      <c r="A174" s="133"/>
      <c r="B174" s="133"/>
      <c r="C174" s="133"/>
      <c r="D174" s="133"/>
      <c r="E174" s="133"/>
      <c r="F174" s="82" t="s">
        <v>51</v>
      </c>
      <c r="G174" s="82" t="s">
        <v>56</v>
      </c>
      <c r="H174" s="82" t="s">
        <v>275</v>
      </c>
      <c r="I174" s="82" t="s">
        <v>276</v>
      </c>
      <c r="J174" s="82" t="s">
        <v>277</v>
      </c>
      <c r="K174" s="82" t="s">
        <v>262</v>
      </c>
      <c r="L174" s="82" t="s">
        <v>278</v>
      </c>
      <c r="M174" s="82" t="s">
        <v>262</v>
      </c>
      <c r="N174" s="90">
        <v>2</v>
      </c>
      <c r="O174" s="90">
        <v>1</v>
      </c>
      <c r="P174" s="92">
        <f t="shared" si="31"/>
        <v>2</v>
      </c>
      <c r="Q174" s="93" t="str">
        <f t="shared" si="32"/>
        <v>Bajo</v>
      </c>
      <c r="R174" s="90">
        <v>10</v>
      </c>
      <c r="S174" s="93">
        <f t="shared" si="33"/>
        <v>20</v>
      </c>
      <c r="T174" s="93" t="str">
        <f t="shared" si="25"/>
        <v>IV</v>
      </c>
      <c r="U174" s="93" t="str">
        <f t="shared" si="34"/>
        <v>Aceptable</v>
      </c>
      <c r="V174" s="133"/>
      <c r="W174" s="133"/>
      <c r="X174" s="133"/>
      <c r="Y174" s="96" t="s">
        <v>279</v>
      </c>
      <c r="Z174" s="82" t="s">
        <v>69</v>
      </c>
      <c r="AA174" s="82" t="s">
        <v>48</v>
      </c>
      <c r="AB174" s="82" t="s">
        <v>280</v>
      </c>
      <c r="AC174" s="82" t="s">
        <v>48</v>
      </c>
      <c r="AD174" s="82" t="s">
        <v>281</v>
      </c>
      <c r="AE174" s="117" t="s">
        <v>48</v>
      </c>
    </row>
    <row r="175" spans="1:31" s="79" customFormat="1" ht="68.45" customHeight="1">
      <c r="A175" s="133"/>
      <c r="B175" s="133"/>
      <c r="C175" s="133"/>
      <c r="D175" s="133"/>
      <c r="E175" s="133"/>
      <c r="F175" s="82" t="s">
        <v>51</v>
      </c>
      <c r="G175" s="82" t="s">
        <v>46</v>
      </c>
      <c r="H175" s="82" t="s">
        <v>288</v>
      </c>
      <c r="I175" s="82" t="s">
        <v>345</v>
      </c>
      <c r="J175" s="82" t="s">
        <v>346</v>
      </c>
      <c r="K175" s="82" t="s">
        <v>262</v>
      </c>
      <c r="L175" s="82" t="s">
        <v>291</v>
      </c>
      <c r="M175" s="82" t="s">
        <v>292</v>
      </c>
      <c r="N175" s="90">
        <v>2</v>
      </c>
      <c r="O175" s="90">
        <v>1</v>
      </c>
      <c r="P175" s="92">
        <f t="shared" si="31"/>
        <v>2</v>
      </c>
      <c r="Q175" s="93" t="str">
        <f t="shared" si="32"/>
        <v>Bajo</v>
      </c>
      <c r="R175" s="90">
        <v>10</v>
      </c>
      <c r="S175" s="93">
        <f t="shared" si="33"/>
        <v>20</v>
      </c>
      <c r="T175" s="93" t="str">
        <f t="shared" si="25"/>
        <v>IV</v>
      </c>
      <c r="U175" s="93" t="str">
        <f t="shared" si="34"/>
        <v>Aceptable</v>
      </c>
      <c r="V175" s="133"/>
      <c r="W175" s="133"/>
      <c r="X175" s="133"/>
      <c r="Y175" s="96" t="s">
        <v>448</v>
      </c>
      <c r="Z175" s="82" t="s">
        <v>294</v>
      </c>
      <c r="AA175" s="82" t="s">
        <v>48</v>
      </c>
      <c r="AB175" s="82" t="s">
        <v>48</v>
      </c>
      <c r="AC175" s="82" t="s">
        <v>348</v>
      </c>
      <c r="AD175" s="82" t="s">
        <v>451</v>
      </c>
      <c r="AE175" s="117" t="s">
        <v>48</v>
      </c>
    </row>
    <row r="176" spans="1:31" s="79" customFormat="1" ht="68.45" customHeight="1">
      <c r="A176" s="133"/>
      <c r="B176" s="133"/>
      <c r="C176" s="133"/>
      <c r="D176" s="133"/>
      <c r="E176" s="133"/>
      <c r="F176" s="95" t="s">
        <v>37</v>
      </c>
      <c r="G176" s="82" t="s">
        <v>46</v>
      </c>
      <c r="H176" s="82" t="s">
        <v>378</v>
      </c>
      <c r="I176" s="82" t="s">
        <v>379</v>
      </c>
      <c r="J176" s="82" t="s">
        <v>49</v>
      </c>
      <c r="K176" s="82" t="s">
        <v>42</v>
      </c>
      <c r="L176" s="82" t="s">
        <v>291</v>
      </c>
      <c r="M176" s="82" t="s">
        <v>292</v>
      </c>
      <c r="N176" s="91">
        <v>2</v>
      </c>
      <c r="O176" s="91">
        <v>1</v>
      </c>
      <c r="P176" s="92">
        <f t="shared" si="31"/>
        <v>2</v>
      </c>
      <c r="Q176" s="93" t="str">
        <f t="shared" si="32"/>
        <v>Bajo</v>
      </c>
      <c r="R176" s="90">
        <v>10</v>
      </c>
      <c r="S176" s="93">
        <f t="shared" si="33"/>
        <v>20</v>
      </c>
      <c r="T176" s="93" t="str">
        <f t="shared" si="25"/>
        <v>IV</v>
      </c>
      <c r="U176" s="93" t="str">
        <f t="shared" si="34"/>
        <v>Aceptable</v>
      </c>
      <c r="V176" s="133"/>
      <c r="W176" s="133"/>
      <c r="X176" s="133"/>
      <c r="Y176" s="96" t="s">
        <v>347</v>
      </c>
      <c r="Z176" s="82" t="s">
        <v>294</v>
      </c>
      <c r="AA176" s="82" t="s">
        <v>48</v>
      </c>
      <c r="AB176" s="82" t="s">
        <v>48</v>
      </c>
      <c r="AC176" s="82" t="s">
        <v>380</v>
      </c>
      <c r="AD176" s="82" t="s">
        <v>381</v>
      </c>
      <c r="AE176" s="117" t="s">
        <v>48</v>
      </c>
    </row>
    <row r="177" spans="1:31" s="79" customFormat="1" ht="68.45" customHeight="1">
      <c r="A177" s="133"/>
      <c r="B177" s="133"/>
      <c r="C177" s="133"/>
      <c r="D177" s="133"/>
      <c r="E177" s="133"/>
      <c r="F177" s="82" t="s">
        <v>51</v>
      </c>
      <c r="G177" s="82" t="s">
        <v>57</v>
      </c>
      <c r="H177" s="82" t="s">
        <v>325</v>
      </c>
      <c r="I177" s="82" t="s">
        <v>474</v>
      </c>
      <c r="J177" s="82" t="s">
        <v>475</v>
      </c>
      <c r="K177" s="82" t="s">
        <v>262</v>
      </c>
      <c r="L177" s="82" t="s">
        <v>262</v>
      </c>
      <c r="M177" s="82" t="s">
        <v>262</v>
      </c>
      <c r="N177" s="90">
        <v>2</v>
      </c>
      <c r="O177" s="90">
        <v>1</v>
      </c>
      <c r="P177" s="92">
        <f t="shared" si="31"/>
        <v>2</v>
      </c>
      <c r="Q177" s="93" t="str">
        <f t="shared" si="32"/>
        <v>Bajo</v>
      </c>
      <c r="R177" s="90">
        <v>10</v>
      </c>
      <c r="S177" s="93">
        <f t="shared" si="33"/>
        <v>20</v>
      </c>
      <c r="T177" s="93" t="str">
        <f t="shared" ref="T177:T240" si="35">IF(S177="","",IF(ISTEXT(S177),"IV",IF(S177=20,"IV",IF(AND(S177&gt;=40,S177&lt;=120),"III",IF(AND(S177&gt;=150,S177&lt;=500),"II",IF(AND(S177&gt;=600,S177&lt;=4000),"I","Error"))))))</f>
        <v>IV</v>
      </c>
      <c r="U177" s="93" t="str">
        <f t="shared" si="34"/>
        <v>Aceptable</v>
      </c>
      <c r="V177" s="133"/>
      <c r="W177" s="133"/>
      <c r="X177" s="133"/>
      <c r="Y177" s="96" t="s">
        <v>328</v>
      </c>
      <c r="Z177" s="82" t="s">
        <v>329</v>
      </c>
      <c r="AA177" s="82" t="s">
        <v>48</v>
      </c>
      <c r="AB177" s="82" t="s">
        <v>48</v>
      </c>
      <c r="AC177" s="82" t="s">
        <v>48</v>
      </c>
      <c r="AD177" s="82" t="s">
        <v>454</v>
      </c>
      <c r="AE177" s="117" t="s">
        <v>48</v>
      </c>
    </row>
    <row r="178" spans="1:31" s="79" customFormat="1" ht="68.45" customHeight="1">
      <c r="A178" s="133"/>
      <c r="B178" s="133"/>
      <c r="C178" s="133"/>
      <c r="D178" s="133"/>
      <c r="E178" s="133"/>
      <c r="F178" s="82" t="s">
        <v>51</v>
      </c>
      <c r="G178" s="82" t="s">
        <v>57</v>
      </c>
      <c r="H178" s="82" t="s">
        <v>40</v>
      </c>
      <c r="I178" s="82" t="s">
        <v>38</v>
      </c>
      <c r="J178" s="82" t="s">
        <v>41</v>
      </c>
      <c r="K178" s="82" t="s">
        <v>299</v>
      </c>
      <c r="L178" s="82" t="s">
        <v>300</v>
      </c>
      <c r="M178" s="82" t="s">
        <v>301</v>
      </c>
      <c r="N178" s="90">
        <v>2</v>
      </c>
      <c r="O178" s="90">
        <v>3</v>
      </c>
      <c r="P178" s="92">
        <f t="shared" si="31"/>
        <v>6</v>
      </c>
      <c r="Q178" s="93" t="str">
        <f t="shared" si="32"/>
        <v>Medio</v>
      </c>
      <c r="R178" s="90">
        <v>60</v>
      </c>
      <c r="S178" s="93">
        <f t="shared" si="33"/>
        <v>360</v>
      </c>
      <c r="T178" s="93" t="str">
        <f t="shared" si="35"/>
        <v>II</v>
      </c>
      <c r="U178" s="93" t="str">
        <f t="shared" si="34"/>
        <v>No Aceptable o Aceptable con controles</v>
      </c>
      <c r="V178" s="133"/>
      <c r="W178" s="133"/>
      <c r="X178" s="133"/>
      <c r="Y178" s="96" t="s">
        <v>476</v>
      </c>
      <c r="Z178" s="82" t="s">
        <v>303</v>
      </c>
      <c r="AA178" s="82" t="s">
        <v>48</v>
      </c>
      <c r="AB178" s="82" t="s">
        <v>48</v>
      </c>
      <c r="AC178" s="82" t="s">
        <v>455</v>
      </c>
      <c r="AD178" s="82" t="s">
        <v>456</v>
      </c>
      <c r="AE178" s="117" t="s">
        <v>48</v>
      </c>
    </row>
    <row r="179" spans="1:31" s="79" customFormat="1" ht="68.45" customHeight="1">
      <c r="A179" s="133"/>
      <c r="B179" s="133"/>
      <c r="C179" s="133"/>
      <c r="D179" s="133"/>
      <c r="E179" s="133"/>
      <c r="F179" s="82" t="s">
        <v>51</v>
      </c>
      <c r="G179" s="82" t="s">
        <v>57</v>
      </c>
      <c r="H179" s="82" t="s">
        <v>306</v>
      </c>
      <c r="I179" s="82" t="s">
        <v>352</v>
      </c>
      <c r="J179" s="82" t="s">
        <v>41</v>
      </c>
      <c r="K179" s="82" t="s">
        <v>262</v>
      </c>
      <c r="L179" s="82" t="s">
        <v>262</v>
      </c>
      <c r="M179" s="82" t="s">
        <v>308</v>
      </c>
      <c r="N179" s="90">
        <v>2</v>
      </c>
      <c r="O179" s="90">
        <v>4</v>
      </c>
      <c r="P179" s="92">
        <f t="shared" si="31"/>
        <v>8</v>
      </c>
      <c r="Q179" s="93" t="str">
        <f t="shared" si="32"/>
        <v>Medio</v>
      </c>
      <c r="R179" s="90">
        <v>60</v>
      </c>
      <c r="S179" s="93">
        <f t="shared" si="33"/>
        <v>480</v>
      </c>
      <c r="T179" s="93" t="str">
        <f t="shared" si="35"/>
        <v>II</v>
      </c>
      <c r="U179" s="93" t="str">
        <f t="shared" si="34"/>
        <v>No Aceptable o Aceptable con controles</v>
      </c>
      <c r="V179" s="133"/>
      <c r="W179" s="133"/>
      <c r="X179" s="133"/>
      <c r="Y179" s="96" t="s">
        <v>458</v>
      </c>
      <c r="Z179" s="95" t="s">
        <v>310</v>
      </c>
      <c r="AA179" s="82" t="s">
        <v>48</v>
      </c>
      <c r="AB179" s="82" t="s">
        <v>48</v>
      </c>
      <c r="AC179" s="82" t="s">
        <v>48</v>
      </c>
      <c r="AD179" s="82" t="s">
        <v>311</v>
      </c>
      <c r="AE179" s="117" t="s">
        <v>48</v>
      </c>
    </row>
    <row r="180" spans="1:31" s="79" customFormat="1" ht="68.45" customHeight="1">
      <c r="A180" s="133"/>
      <c r="B180" s="133"/>
      <c r="C180" s="133"/>
      <c r="D180" s="133"/>
      <c r="E180" s="133"/>
      <c r="F180" s="82" t="s">
        <v>51</v>
      </c>
      <c r="G180" s="82" t="s">
        <v>58</v>
      </c>
      <c r="H180" s="82" t="s">
        <v>425</v>
      </c>
      <c r="I180" s="82" t="s">
        <v>426</v>
      </c>
      <c r="J180" s="82" t="s">
        <v>427</v>
      </c>
      <c r="K180" s="82" t="s">
        <v>262</v>
      </c>
      <c r="L180" s="82" t="s">
        <v>373</v>
      </c>
      <c r="M180" s="82" t="s">
        <v>374</v>
      </c>
      <c r="N180" s="90">
        <v>2</v>
      </c>
      <c r="O180" s="90">
        <v>3</v>
      </c>
      <c r="P180" s="92">
        <f t="shared" si="31"/>
        <v>6</v>
      </c>
      <c r="Q180" s="93" t="str">
        <f t="shared" si="32"/>
        <v>Medio</v>
      </c>
      <c r="R180" s="90">
        <v>10</v>
      </c>
      <c r="S180" s="93">
        <f t="shared" si="33"/>
        <v>60</v>
      </c>
      <c r="T180" s="93" t="str">
        <f t="shared" si="35"/>
        <v>III</v>
      </c>
      <c r="U180" s="93" t="s">
        <v>198</v>
      </c>
      <c r="V180" s="133"/>
      <c r="W180" s="133"/>
      <c r="X180" s="133"/>
      <c r="Y180" s="96" t="s">
        <v>375</v>
      </c>
      <c r="Z180" s="82" t="s">
        <v>376</v>
      </c>
      <c r="AA180" s="82" t="s">
        <v>48</v>
      </c>
      <c r="AB180" s="82" t="s">
        <v>48</v>
      </c>
      <c r="AC180" s="82" t="s">
        <v>48</v>
      </c>
      <c r="AD180" s="82" t="s">
        <v>377</v>
      </c>
      <c r="AE180" s="117" t="s">
        <v>48</v>
      </c>
    </row>
    <row r="181" spans="1:31" s="79" customFormat="1" ht="68.45" customHeight="1">
      <c r="A181" s="133"/>
      <c r="B181" s="133"/>
      <c r="C181" s="133"/>
      <c r="D181" s="133"/>
      <c r="E181" s="133"/>
      <c r="F181" s="82" t="s">
        <v>51</v>
      </c>
      <c r="G181" s="82" t="s">
        <v>58</v>
      </c>
      <c r="H181" s="82" t="s">
        <v>400</v>
      </c>
      <c r="I181" s="82" t="s">
        <v>401</v>
      </c>
      <c r="J181" s="82" t="s">
        <v>402</v>
      </c>
      <c r="K181" s="82" t="s">
        <v>262</v>
      </c>
      <c r="L181" s="82" t="s">
        <v>373</v>
      </c>
      <c r="M181" s="82" t="s">
        <v>374</v>
      </c>
      <c r="N181" s="90">
        <v>2</v>
      </c>
      <c r="O181" s="90">
        <v>3</v>
      </c>
      <c r="P181" s="92">
        <f t="shared" si="31"/>
        <v>6</v>
      </c>
      <c r="Q181" s="93" t="str">
        <f t="shared" si="32"/>
        <v>Medio</v>
      </c>
      <c r="R181" s="90">
        <v>10</v>
      </c>
      <c r="S181" s="93">
        <f t="shared" si="33"/>
        <v>60</v>
      </c>
      <c r="T181" s="93" t="str">
        <f t="shared" si="35"/>
        <v>III</v>
      </c>
      <c r="U181" s="93" t="s">
        <v>198</v>
      </c>
      <c r="V181" s="133"/>
      <c r="W181" s="133"/>
      <c r="X181" s="133"/>
      <c r="Y181" s="96" t="s">
        <v>375</v>
      </c>
      <c r="Z181" s="82" t="s">
        <v>376</v>
      </c>
      <c r="AA181" s="82" t="s">
        <v>48</v>
      </c>
      <c r="AB181" s="82" t="s">
        <v>48</v>
      </c>
      <c r="AC181" s="82" t="s">
        <v>48</v>
      </c>
      <c r="AD181" s="82" t="s">
        <v>377</v>
      </c>
      <c r="AE181" s="117" t="s">
        <v>48</v>
      </c>
    </row>
    <row r="182" spans="1:31" s="79" customFormat="1" ht="68.45" customHeight="1">
      <c r="A182" s="133"/>
      <c r="B182" s="133"/>
      <c r="C182" s="133"/>
      <c r="D182" s="133"/>
      <c r="E182" s="133"/>
      <c r="F182" s="82" t="s">
        <v>51</v>
      </c>
      <c r="G182" s="82" t="s">
        <v>58</v>
      </c>
      <c r="H182" s="82" t="s">
        <v>370</v>
      </c>
      <c r="I182" s="82" t="s">
        <v>371</v>
      </c>
      <c r="J182" s="82" t="s">
        <v>372</v>
      </c>
      <c r="K182" s="82" t="s">
        <v>262</v>
      </c>
      <c r="L182" s="82" t="s">
        <v>373</v>
      </c>
      <c r="M182" s="82" t="s">
        <v>374</v>
      </c>
      <c r="N182" s="90">
        <v>2</v>
      </c>
      <c r="O182" s="90">
        <v>3</v>
      </c>
      <c r="P182" s="92">
        <f t="shared" si="31"/>
        <v>6</v>
      </c>
      <c r="Q182" s="93" t="str">
        <f t="shared" si="32"/>
        <v>Medio</v>
      </c>
      <c r="R182" s="90">
        <v>10</v>
      </c>
      <c r="S182" s="93">
        <f t="shared" si="33"/>
        <v>60</v>
      </c>
      <c r="T182" s="93" t="str">
        <f t="shared" si="35"/>
        <v>III</v>
      </c>
      <c r="U182" s="93" t="s">
        <v>198</v>
      </c>
      <c r="V182" s="133"/>
      <c r="W182" s="133"/>
      <c r="X182" s="133"/>
      <c r="Y182" s="96" t="s">
        <v>375</v>
      </c>
      <c r="Z182" s="82" t="s">
        <v>376</v>
      </c>
      <c r="AA182" s="82" t="s">
        <v>48</v>
      </c>
      <c r="AB182" s="82" t="s">
        <v>48</v>
      </c>
      <c r="AC182" s="82" t="s">
        <v>48</v>
      </c>
      <c r="AD182" s="82" t="s">
        <v>377</v>
      </c>
      <c r="AE182" s="117" t="s">
        <v>48</v>
      </c>
    </row>
    <row r="183" spans="1:31" s="79" customFormat="1" ht="68.45" customHeight="1">
      <c r="A183" s="133" t="s">
        <v>36</v>
      </c>
      <c r="B183" s="133" t="s">
        <v>493</v>
      </c>
      <c r="C183" s="133" t="s">
        <v>494</v>
      </c>
      <c r="D183" s="133" t="s">
        <v>495</v>
      </c>
      <c r="E183" s="157" t="s">
        <v>497</v>
      </c>
      <c r="F183" s="82" t="s">
        <v>51</v>
      </c>
      <c r="G183" s="105" t="s">
        <v>258</v>
      </c>
      <c r="H183" s="90" t="s">
        <v>259</v>
      </c>
      <c r="I183" s="82" t="s">
        <v>260</v>
      </c>
      <c r="J183" s="82" t="s">
        <v>398</v>
      </c>
      <c r="K183" s="82" t="s">
        <v>262</v>
      </c>
      <c r="L183" s="82" t="s">
        <v>263</v>
      </c>
      <c r="M183" s="82" t="s">
        <v>264</v>
      </c>
      <c r="N183" s="90">
        <v>2</v>
      </c>
      <c r="O183" s="90">
        <v>3</v>
      </c>
      <c r="P183" s="92">
        <f t="shared" si="31"/>
        <v>6</v>
      </c>
      <c r="Q183" s="93" t="str">
        <f t="shared" si="32"/>
        <v>Medio</v>
      </c>
      <c r="R183" s="90">
        <v>10</v>
      </c>
      <c r="S183" s="92">
        <f t="shared" si="33"/>
        <v>60</v>
      </c>
      <c r="T183" s="93" t="str">
        <f t="shared" si="35"/>
        <v>III</v>
      </c>
      <c r="U183" s="93" t="s">
        <v>198</v>
      </c>
      <c r="V183" s="133">
        <v>0</v>
      </c>
      <c r="W183" s="133">
        <v>2</v>
      </c>
      <c r="X183" s="133">
        <f>V183+W183</f>
        <v>2</v>
      </c>
      <c r="Y183" s="94" t="s">
        <v>265</v>
      </c>
      <c r="Z183" s="82" t="s">
        <v>266</v>
      </c>
      <c r="AA183" s="82" t="s">
        <v>48</v>
      </c>
      <c r="AB183" s="82" t="s">
        <v>48</v>
      </c>
      <c r="AC183" s="82" t="s">
        <v>48</v>
      </c>
      <c r="AD183" s="82" t="s">
        <v>268</v>
      </c>
      <c r="AE183" s="117" t="s">
        <v>324</v>
      </c>
    </row>
    <row r="184" spans="1:31" s="79" customFormat="1" ht="68.45" customHeight="1">
      <c r="A184" s="133"/>
      <c r="B184" s="133"/>
      <c r="C184" s="133"/>
      <c r="D184" s="133"/>
      <c r="E184" s="133"/>
      <c r="F184" s="82" t="s">
        <v>51</v>
      </c>
      <c r="G184" s="82" t="s">
        <v>56</v>
      </c>
      <c r="H184" s="82" t="s">
        <v>275</v>
      </c>
      <c r="I184" s="82" t="s">
        <v>276</v>
      </c>
      <c r="J184" s="82" t="s">
        <v>277</v>
      </c>
      <c r="K184" s="82" t="s">
        <v>262</v>
      </c>
      <c r="L184" s="82" t="s">
        <v>278</v>
      </c>
      <c r="M184" s="82" t="s">
        <v>262</v>
      </c>
      <c r="N184" s="90">
        <v>2</v>
      </c>
      <c r="O184" s="90">
        <v>1</v>
      </c>
      <c r="P184" s="92">
        <f t="shared" si="31"/>
        <v>2</v>
      </c>
      <c r="Q184" s="93" t="str">
        <f t="shared" si="32"/>
        <v>Bajo</v>
      </c>
      <c r="R184" s="90">
        <v>10</v>
      </c>
      <c r="S184" s="92">
        <f t="shared" si="33"/>
        <v>20</v>
      </c>
      <c r="T184" s="93" t="str">
        <f t="shared" si="35"/>
        <v>IV</v>
      </c>
      <c r="U184" s="92" t="str">
        <f t="shared" si="34"/>
        <v>Aceptable</v>
      </c>
      <c r="V184" s="133"/>
      <c r="W184" s="133"/>
      <c r="X184" s="133"/>
      <c r="Y184" s="96" t="s">
        <v>279</v>
      </c>
      <c r="Z184" s="82" t="s">
        <v>69</v>
      </c>
      <c r="AA184" s="82" t="s">
        <v>48</v>
      </c>
      <c r="AB184" s="82" t="s">
        <v>280</v>
      </c>
      <c r="AC184" s="82" t="s">
        <v>48</v>
      </c>
      <c r="AD184" s="82" t="s">
        <v>281</v>
      </c>
      <c r="AE184" s="117" t="s">
        <v>48</v>
      </c>
    </row>
    <row r="185" spans="1:31" s="79" customFormat="1" ht="68.45" customHeight="1">
      <c r="A185" s="133"/>
      <c r="B185" s="133"/>
      <c r="C185" s="133"/>
      <c r="D185" s="133"/>
      <c r="E185" s="133"/>
      <c r="F185" s="82" t="s">
        <v>51</v>
      </c>
      <c r="G185" s="82" t="s">
        <v>46</v>
      </c>
      <c r="H185" s="82" t="s">
        <v>288</v>
      </c>
      <c r="I185" s="82" t="s">
        <v>345</v>
      </c>
      <c r="J185" s="82" t="s">
        <v>346</v>
      </c>
      <c r="K185" s="82" t="s">
        <v>262</v>
      </c>
      <c r="L185" s="82" t="s">
        <v>291</v>
      </c>
      <c r="M185" s="82" t="s">
        <v>292</v>
      </c>
      <c r="N185" s="90">
        <v>2</v>
      </c>
      <c r="O185" s="90">
        <v>1</v>
      </c>
      <c r="P185" s="92">
        <f t="shared" si="31"/>
        <v>2</v>
      </c>
      <c r="Q185" s="93" t="str">
        <f t="shared" si="32"/>
        <v>Bajo</v>
      </c>
      <c r="R185" s="90">
        <v>10</v>
      </c>
      <c r="S185" s="92">
        <f t="shared" si="33"/>
        <v>20</v>
      </c>
      <c r="T185" s="93" t="str">
        <f t="shared" si="35"/>
        <v>IV</v>
      </c>
      <c r="U185" s="92" t="str">
        <f t="shared" si="34"/>
        <v>Aceptable</v>
      </c>
      <c r="V185" s="133"/>
      <c r="W185" s="133"/>
      <c r="X185" s="133"/>
      <c r="Y185" s="96" t="s">
        <v>448</v>
      </c>
      <c r="Z185" s="82" t="s">
        <v>294</v>
      </c>
      <c r="AA185" s="82" t="s">
        <v>48</v>
      </c>
      <c r="AB185" s="82" t="s">
        <v>48</v>
      </c>
      <c r="AC185" s="82" t="s">
        <v>348</v>
      </c>
      <c r="AD185" s="82" t="s">
        <v>451</v>
      </c>
      <c r="AE185" s="117" t="s">
        <v>48</v>
      </c>
    </row>
    <row r="186" spans="1:31" s="79" customFormat="1" ht="68.45" customHeight="1">
      <c r="A186" s="133"/>
      <c r="B186" s="133"/>
      <c r="C186" s="133"/>
      <c r="D186" s="133"/>
      <c r="E186" s="133"/>
      <c r="F186" s="82" t="s">
        <v>51</v>
      </c>
      <c r="G186" s="82" t="s">
        <v>57</v>
      </c>
      <c r="H186" s="82" t="s">
        <v>325</v>
      </c>
      <c r="I186" s="82" t="s">
        <v>474</v>
      </c>
      <c r="J186" s="82" t="s">
        <v>475</v>
      </c>
      <c r="K186" s="82" t="s">
        <v>262</v>
      </c>
      <c r="L186" s="82" t="s">
        <v>262</v>
      </c>
      <c r="M186" s="82" t="s">
        <v>262</v>
      </c>
      <c r="N186" s="90">
        <v>2</v>
      </c>
      <c r="O186" s="90">
        <v>1</v>
      </c>
      <c r="P186" s="92">
        <f t="shared" si="31"/>
        <v>2</v>
      </c>
      <c r="Q186" s="93" t="str">
        <f t="shared" si="32"/>
        <v>Bajo</v>
      </c>
      <c r="R186" s="90">
        <v>10</v>
      </c>
      <c r="S186" s="92">
        <f t="shared" si="33"/>
        <v>20</v>
      </c>
      <c r="T186" s="93" t="str">
        <f t="shared" si="35"/>
        <v>IV</v>
      </c>
      <c r="U186" s="92" t="str">
        <f t="shared" si="34"/>
        <v>Aceptable</v>
      </c>
      <c r="V186" s="133"/>
      <c r="W186" s="133"/>
      <c r="X186" s="133"/>
      <c r="Y186" s="96" t="s">
        <v>328</v>
      </c>
      <c r="Z186" s="82" t="s">
        <v>329</v>
      </c>
      <c r="AA186" s="82" t="s">
        <v>48</v>
      </c>
      <c r="AB186" s="82" t="s">
        <v>48</v>
      </c>
      <c r="AC186" s="82" t="s">
        <v>48</v>
      </c>
      <c r="AD186" s="82" t="s">
        <v>454</v>
      </c>
      <c r="AE186" s="117" t="s">
        <v>48</v>
      </c>
    </row>
    <row r="187" spans="1:31" s="79" customFormat="1" ht="68.45" customHeight="1">
      <c r="A187" s="133"/>
      <c r="B187" s="133"/>
      <c r="C187" s="133"/>
      <c r="D187" s="133"/>
      <c r="E187" s="133"/>
      <c r="F187" s="82" t="s">
        <v>51</v>
      </c>
      <c r="G187" s="82" t="s">
        <v>57</v>
      </c>
      <c r="H187" s="82" t="s">
        <v>306</v>
      </c>
      <c r="I187" s="82" t="s">
        <v>352</v>
      </c>
      <c r="J187" s="82" t="s">
        <v>41</v>
      </c>
      <c r="K187" s="82" t="s">
        <v>262</v>
      </c>
      <c r="L187" s="82" t="s">
        <v>262</v>
      </c>
      <c r="M187" s="82" t="s">
        <v>308</v>
      </c>
      <c r="N187" s="90">
        <v>2</v>
      </c>
      <c r="O187" s="90">
        <v>4</v>
      </c>
      <c r="P187" s="92">
        <f t="shared" si="31"/>
        <v>8</v>
      </c>
      <c r="Q187" s="93" t="str">
        <f t="shared" si="32"/>
        <v>Medio</v>
      </c>
      <c r="R187" s="90">
        <v>60</v>
      </c>
      <c r="S187" s="92">
        <f t="shared" si="33"/>
        <v>480</v>
      </c>
      <c r="T187" s="93" t="str">
        <f t="shared" si="35"/>
        <v>II</v>
      </c>
      <c r="U187" s="92" t="str">
        <f t="shared" si="34"/>
        <v>No Aceptable o Aceptable con controles</v>
      </c>
      <c r="V187" s="133"/>
      <c r="W187" s="133"/>
      <c r="X187" s="133"/>
      <c r="Y187" s="96" t="s">
        <v>458</v>
      </c>
      <c r="Z187" s="95" t="s">
        <v>310</v>
      </c>
      <c r="AA187" s="82" t="s">
        <v>48</v>
      </c>
      <c r="AB187" s="82" t="s">
        <v>48</v>
      </c>
      <c r="AC187" s="82" t="s">
        <v>48</v>
      </c>
      <c r="AD187" s="82" t="s">
        <v>311</v>
      </c>
      <c r="AE187" s="117" t="s">
        <v>48</v>
      </c>
    </row>
    <row r="188" spans="1:31" s="79" customFormat="1" ht="68.45" customHeight="1">
      <c r="A188" s="133"/>
      <c r="B188" s="133"/>
      <c r="C188" s="133"/>
      <c r="D188" s="133"/>
      <c r="E188" s="133"/>
      <c r="F188" s="82" t="s">
        <v>51</v>
      </c>
      <c r="G188" s="82" t="s">
        <v>58</v>
      </c>
      <c r="H188" s="82" t="s">
        <v>425</v>
      </c>
      <c r="I188" s="82" t="s">
        <v>426</v>
      </c>
      <c r="J188" s="82" t="s">
        <v>427</v>
      </c>
      <c r="K188" s="82" t="s">
        <v>262</v>
      </c>
      <c r="L188" s="82" t="s">
        <v>373</v>
      </c>
      <c r="M188" s="82" t="s">
        <v>374</v>
      </c>
      <c r="N188" s="90">
        <v>2</v>
      </c>
      <c r="O188" s="90">
        <v>3</v>
      </c>
      <c r="P188" s="92">
        <f t="shared" si="31"/>
        <v>6</v>
      </c>
      <c r="Q188" s="93" t="str">
        <f t="shared" si="32"/>
        <v>Medio</v>
      </c>
      <c r="R188" s="90">
        <v>10</v>
      </c>
      <c r="S188" s="92">
        <f t="shared" si="33"/>
        <v>60</v>
      </c>
      <c r="T188" s="93" t="str">
        <f t="shared" si="35"/>
        <v>III</v>
      </c>
      <c r="U188" s="93" t="s">
        <v>198</v>
      </c>
      <c r="V188" s="133"/>
      <c r="W188" s="133"/>
      <c r="X188" s="133"/>
      <c r="Y188" s="96" t="s">
        <v>375</v>
      </c>
      <c r="Z188" s="82" t="s">
        <v>376</v>
      </c>
      <c r="AA188" s="82" t="s">
        <v>48</v>
      </c>
      <c r="AB188" s="82" t="s">
        <v>48</v>
      </c>
      <c r="AC188" s="82" t="s">
        <v>48</v>
      </c>
      <c r="AD188" s="82" t="s">
        <v>377</v>
      </c>
      <c r="AE188" s="117" t="s">
        <v>48</v>
      </c>
    </row>
    <row r="189" spans="1:31" s="79" customFormat="1" ht="68.45" customHeight="1">
      <c r="A189" s="133"/>
      <c r="B189" s="133"/>
      <c r="C189" s="133"/>
      <c r="D189" s="133"/>
      <c r="E189" s="133"/>
      <c r="F189" s="82" t="s">
        <v>51</v>
      </c>
      <c r="G189" s="82" t="s">
        <v>58</v>
      </c>
      <c r="H189" s="82" t="s">
        <v>400</v>
      </c>
      <c r="I189" s="82" t="s">
        <v>401</v>
      </c>
      <c r="J189" s="82" t="s">
        <v>402</v>
      </c>
      <c r="K189" s="82" t="s">
        <v>262</v>
      </c>
      <c r="L189" s="82" t="s">
        <v>373</v>
      </c>
      <c r="M189" s="82" t="s">
        <v>374</v>
      </c>
      <c r="N189" s="90">
        <v>2</v>
      </c>
      <c r="O189" s="90">
        <v>3</v>
      </c>
      <c r="P189" s="92">
        <f t="shared" si="31"/>
        <v>6</v>
      </c>
      <c r="Q189" s="93" t="str">
        <f t="shared" si="32"/>
        <v>Medio</v>
      </c>
      <c r="R189" s="90">
        <v>10</v>
      </c>
      <c r="S189" s="92">
        <f t="shared" si="33"/>
        <v>60</v>
      </c>
      <c r="T189" s="93" t="str">
        <f t="shared" si="35"/>
        <v>III</v>
      </c>
      <c r="U189" s="93" t="s">
        <v>198</v>
      </c>
      <c r="V189" s="133"/>
      <c r="W189" s="133"/>
      <c r="X189" s="133"/>
      <c r="Y189" s="96" t="s">
        <v>375</v>
      </c>
      <c r="Z189" s="82" t="s">
        <v>376</v>
      </c>
      <c r="AA189" s="82" t="s">
        <v>48</v>
      </c>
      <c r="AB189" s="82" t="s">
        <v>48</v>
      </c>
      <c r="AC189" s="82" t="s">
        <v>48</v>
      </c>
      <c r="AD189" s="82" t="s">
        <v>377</v>
      </c>
      <c r="AE189" s="117" t="s">
        <v>48</v>
      </c>
    </row>
    <row r="190" spans="1:31" s="79" customFormat="1" ht="68.45" customHeight="1">
      <c r="A190" s="133"/>
      <c r="B190" s="133"/>
      <c r="C190" s="133"/>
      <c r="D190" s="133"/>
      <c r="E190" s="133"/>
      <c r="F190" s="82" t="s">
        <v>51</v>
      </c>
      <c r="G190" s="82" t="s">
        <v>58</v>
      </c>
      <c r="H190" s="82" t="s">
        <v>370</v>
      </c>
      <c r="I190" s="82" t="s">
        <v>371</v>
      </c>
      <c r="J190" s="82" t="s">
        <v>372</v>
      </c>
      <c r="K190" s="82" t="s">
        <v>262</v>
      </c>
      <c r="L190" s="82" t="s">
        <v>373</v>
      </c>
      <c r="M190" s="82" t="s">
        <v>374</v>
      </c>
      <c r="N190" s="90">
        <v>2</v>
      </c>
      <c r="O190" s="90">
        <v>3</v>
      </c>
      <c r="P190" s="92">
        <f t="shared" si="31"/>
        <v>6</v>
      </c>
      <c r="Q190" s="93" t="str">
        <f t="shared" si="32"/>
        <v>Medio</v>
      </c>
      <c r="R190" s="90">
        <v>10</v>
      </c>
      <c r="S190" s="92">
        <f t="shared" si="33"/>
        <v>60</v>
      </c>
      <c r="T190" s="93" t="str">
        <f t="shared" si="35"/>
        <v>III</v>
      </c>
      <c r="U190" s="93" t="s">
        <v>198</v>
      </c>
      <c r="V190" s="133"/>
      <c r="W190" s="133"/>
      <c r="X190" s="133"/>
      <c r="Y190" s="96" t="s">
        <v>375</v>
      </c>
      <c r="Z190" s="82" t="s">
        <v>376</v>
      </c>
      <c r="AA190" s="82" t="s">
        <v>48</v>
      </c>
      <c r="AB190" s="82" t="s">
        <v>48</v>
      </c>
      <c r="AC190" s="82" t="s">
        <v>48</v>
      </c>
      <c r="AD190" s="82" t="s">
        <v>377</v>
      </c>
      <c r="AE190" s="117" t="s">
        <v>48</v>
      </c>
    </row>
    <row r="191" spans="1:31" s="79" customFormat="1" ht="68.45" customHeight="1">
      <c r="A191" s="133" t="s">
        <v>36</v>
      </c>
      <c r="B191" s="133" t="s">
        <v>498</v>
      </c>
      <c r="C191" s="133" t="s">
        <v>499</v>
      </c>
      <c r="D191" s="133" t="s">
        <v>684</v>
      </c>
      <c r="E191" s="157" t="s">
        <v>500</v>
      </c>
      <c r="F191" s="82" t="s">
        <v>51</v>
      </c>
      <c r="G191" s="105" t="s">
        <v>258</v>
      </c>
      <c r="H191" s="90" t="s">
        <v>397</v>
      </c>
      <c r="I191" s="82" t="s">
        <v>260</v>
      </c>
      <c r="J191" s="82" t="s">
        <v>398</v>
      </c>
      <c r="K191" s="82" t="s">
        <v>262</v>
      </c>
      <c r="L191" s="82" t="s">
        <v>263</v>
      </c>
      <c r="M191" s="82" t="s">
        <v>264</v>
      </c>
      <c r="N191" s="90">
        <v>2</v>
      </c>
      <c r="O191" s="90">
        <v>3</v>
      </c>
      <c r="P191" s="92">
        <f t="shared" si="31"/>
        <v>6</v>
      </c>
      <c r="Q191" s="93" t="str">
        <f t="shared" si="32"/>
        <v>Medio</v>
      </c>
      <c r="R191" s="90">
        <v>10</v>
      </c>
      <c r="S191" s="92">
        <f t="shared" si="33"/>
        <v>60</v>
      </c>
      <c r="T191" s="93" t="str">
        <f t="shared" si="35"/>
        <v>III</v>
      </c>
      <c r="U191" s="93" t="s">
        <v>198</v>
      </c>
      <c r="V191" s="133">
        <v>0</v>
      </c>
      <c r="W191" s="133">
        <v>2</v>
      </c>
      <c r="X191" s="133">
        <f>V191+W191</f>
        <v>2</v>
      </c>
      <c r="Y191" s="94" t="s">
        <v>265</v>
      </c>
      <c r="Z191" s="82" t="s">
        <v>266</v>
      </c>
      <c r="AA191" s="82" t="s">
        <v>48</v>
      </c>
      <c r="AB191" s="82" t="s">
        <v>48</v>
      </c>
      <c r="AC191" s="82" t="s">
        <v>48</v>
      </c>
      <c r="AD191" s="82" t="s">
        <v>268</v>
      </c>
      <c r="AE191" s="117" t="s">
        <v>324</v>
      </c>
    </row>
    <row r="192" spans="1:31" s="79" customFormat="1" ht="68.45" customHeight="1">
      <c r="A192" s="133"/>
      <c r="B192" s="133"/>
      <c r="C192" s="133"/>
      <c r="D192" s="133"/>
      <c r="E192" s="133"/>
      <c r="F192" s="82" t="s">
        <v>51</v>
      </c>
      <c r="G192" s="82" t="s">
        <v>56</v>
      </c>
      <c r="H192" s="82" t="s">
        <v>275</v>
      </c>
      <c r="I192" s="82" t="s">
        <v>276</v>
      </c>
      <c r="J192" s="82" t="s">
        <v>277</v>
      </c>
      <c r="K192" s="82" t="s">
        <v>262</v>
      </c>
      <c r="L192" s="82" t="s">
        <v>278</v>
      </c>
      <c r="M192" s="82" t="s">
        <v>262</v>
      </c>
      <c r="N192" s="90">
        <v>2</v>
      </c>
      <c r="O192" s="90">
        <v>1</v>
      </c>
      <c r="P192" s="92">
        <f t="shared" si="31"/>
        <v>2</v>
      </c>
      <c r="Q192" s="93" t="str">
        <f t="shared" si="32"/>
        <v>Bajo</v>
      </c>
      <c r="R192" s="90">
        <v>10</v>
      </c>
      <c r="S192" s="92">
        <f t="shared" si="33"/>
        <v>20</v>
      </c>
      <c r="T192" s="93" t="str">
        <f t="shared" si="35"/>
        <v>IV</v>
      </c>
      <c r="U192" s="92" t="str">
        <f t="shared" si="34"/>
        <v>Aceptable</v>
      </c>
      <c r="V192" s="133"/>
      <c r="W192" s="133"/>
      <c r="X192" s="133"/>
      <c r="Y192" s="96" t="s">
        <v>279</v>
      </c>
      <c r="Z192" s="82" t="s">
        <v>69</v>
      </c>
      <c r="AA192" s="82" t="s">
        <v>48</v>
      </c>
      <c r="AB192" s="82" t="s">
        <v>280</v>
      </c>
      <c r="AC192" s="82" t="s">
        <v>48</v>
      </c>
      <c r="AD192" s="82" t="s">
        <v>281</v>
      </c>
      <c r="AE192" s="117" t="s">
        <v>48</v>
      </c>
    </row>
    <row r="193" spans="1:31" s="79" customFormat="1" ht="68.45" customHeight="1">
      <c r="A193" s="133"/>
      <c r="B193" s="133"/>
      <c r="C193" s="133"/>
      <c r="D193" s="133"/>
      <c r="E193" s="133"/>
      <c r="F193" s="82" t="s">
        <v>51</v>
      </c>
      <c r="G193" s="82" t="s">
        <v>46</v>
      </c>
      <c r="H193" s="82" t="s">
        <v>288</v>
      </c>
      <c r="I193" s="82" t="s">
        <v>345</v>
      </c>
      <c r="J193" s="82" t="s">
        <v>346</v>
      </c>
      <c r="K193" s="82" t="s">
        <v>262</v>
      </c>
      <c r="L193" s="82" t="s">
        <v>291</v>
      </c>
      <c r="M193" s="82" t="s">
        <v>292</v>
      </c>
      <c r="N193" s="90">
        <v>2</v>
      </c>
      <c r="O193" s="90">
        <v>1</v>
      </c>
      <c r="P193" s="92">
        <f t="shared" si="31"/>
        <v>2</v>
      </c>
      <c r="Q193" s="93" t="str">
        <f t="shared" si="32"/>
        <v>Bajo</v>
      </c>
      <c r="R193" s="90">
        <v>10</v>
      </c>
      <c r="S193" s="92">
        <f t="shared" si="33"/>
        <v>20</v>
      </c>
      <c r="T193" s="93" t="str">
        <f t="shared" si="35"/>
        <v>IV</v>
      </c>
      <c r="U193" s="92" t="str">
        <f t="shared" si="34"/>
        <v>Aceptable</v>
      </c>
      <c r="V193" s="133"/>
      <c r="W193" s="133"/>
      <c r="X193" s="133"/>
      <c r="Y193" s="96" t="s">
        <v>448</v>
      </c>
      <c r="Z193" s="82" t="s">
        <v>294</v>
      </c>
      <c r="AA193" s="82" t="s">
        <v>48</v>
      </c>
      <c r="AB193" s="82" t="s">
        <v>48</v>
      </c>
      <c r="AC193" s="82" t="s">
        <v>348</v>
      </c>
      <c r="AD193" s="82" t="s">
        <v>451</v>
      </c>
      <c r="AE193" s="117" t="s">
        <v>48</v>
      </c>
    </row>
    <row r="194" spans="1:31" s="79" customFormat="1" ht="68.45" customHeight="1">
      <c r="A194" s="133"/>
      <c r="B194" s="133"/>
      <c r="C194" s="133"/>
      <c r="D194" s="133"/>
      <c r="E194" s="133"/>
      <c r="F194" s="82" t="s">
        <v>51</v>
      </c>
      <c r="G194" s="82" t="s">
        <v>57</v>
      </c>
      <c r="H194" s="82" t="s">
        <v>325</v>
      </c>
      <c r="I194" s="82" t="s">
        <v>474</v>
      </c>
      <c r="J194" s="82" t="s">
        <v>475</v>
      </c>
      <c r="K194" s="82" t="s">
        <v>262</v>
      </c>
      <c r="L194" s="82" t="s">
        <v>262</v>
      </c>
      <c r="M194" s="82" t="s">
        <v>262</v>
      </c>
      <c r="N194" s="90">
        <v>2</v>
      </c>
      <c r="O194" s="90">
        <v>1</v>
      </c>
      <c r="P194" s="92">
        <f t="shared" si="31"/>
        <v>2</v>
      </c>
      <c r="Q194" s="93" t="str">
        <f t="shared" si="32"/>
        <v>Bajo</v>
      </c>
      <c r="R194" s="90">
        <v>10</v>
      </c>
      <c r="S194" s="92">
        <f t="shared" si="33"/>
        <v>20</v>
      </c>
      <c r="T194" s="93" t="str">
        <f t="shared" si="35"/>
        <v>IV</v>
      </c>
      <c r="U194" s="92" t="str">
        <f t="shared" si="34"/>
        <v>Aceptable</v>
      </c>
      <c r="V194" s="133"/>
      <c r="W194" s="133"/>
      <c r="X194" s="133"/>
      <c r="Y194" s="96" t="s">
        <v>328</v>
      </c>
      <c r="Z194" s="82" t="s">
        <v>329</v>
      </c>
      <c r="AA194" s="82" t="s">
        <v>48</v>
      </c>
      <c r="AB194" s="82" t="s">
        <v>48</v>
      </c>
      <c r="AC194" s="82" t="s">
        <v>48</v>
      </c>
      <c r="AD194" s="82" t="s">
        <v>454</v>
      </c>
      <c r="AE194" s="117" t="s">
        <v>48</v>
      </c>
    </row>
    <row r="195" spans="1:31" s="79" customFormat="1" ht="68.45" customHeight="1">
      <c r="A195" s="133"/>
      <c r="B195" s="133"/>
      <c r="C195" s="133"/>
      <c r="D195" s="133"/>
      <c r="E195" s="133"/>
      <c r="F195" s="82" t="s">
        <v>51</v>
      </c>
      <c r="G195" s="82" t="s">
        <v>57</v>
      </c>
      <c r="H195" s="82" t="s">
        <v>306</v>
      </c>
      <c r="I195" s="82" t="s">
        <v>352</v>
      </c>
      <c r="J195" s="82" t="s">
        <v>41</v>
      </c>
      <c r="K195" s="82" t="s">
        <v>262</v>
      </c>
      <c r="L195" s="82" t="s">
        <v>262</v>
      </c>
      <c r="M195" s="82" t="s">
        <v>308</v>
      </c>
      <c r="N195" s="90">
        <v>2</v>
      </c>
      <c r="O195" s="90">
        <v>4</v>
      </c>
      <c r="P195" s="92">
        <f t="shared" si="31"/>
        <v>8</v>
      </c>
      <c r="Q195" s="93" t="str">
        <f t="shared" si="32"/>
        <v>Medio</v>
      </c>
      <c r="R195" s="90">
        <v>60</v>
      </c>
      <c r="S195" s="92">
        <f t="shared" si="33"/>
        <v>480</v>
      </c>
      <c r="T195" s="93" t="str">
        <f t="shared" si="35"/>
        <v>II</v>
      </c>
      <c r="U195" s="92" t="str">
        <f t="shared" si="34"/>
        <v>No Aceptable o Aceptable con controles</v>
      </c>
      <c r="V195" s="133"/>
      <c r="W195" s="133"/>
      <c r="X195" s="133"/>
      <c r="Y195" s="96" t="s">
        <v>458</v>
      </c>
      <c r="Z195" s="95" t="s">
        <v>310</v>
      </c>
      <c r="AA195" s="82" t="s">
        <v>48</v>
      </c>
      <c r="AB195" s="82" t="s">
        <v>48</v>
      </c>
      <c r="AC195" s="82" t="s">
        <v>48</v>
      </c>
      <c r="AD195" s="82" t="s">
        <v>311</v>
      </c>
      <c r="AE195" s="117" t="s">
        <v>48</v>
      </c>
    </row>
    <row r="196" spans="1:31" s="79" customFormat="1" ht="68.45" customHeight="1">
      <c r="A196" s="133"/>
      <c r="B196" s="133"/>
      <c r="C196" s="133"/>
      <c r="D196" s="133"/>
      <c r="E196" s="133"/>
      <c r="F196" s="89" t="s">
        <v>51</v>
      </c>
      <c r="G196" s="82" t="s">
        <v>57</v>
      </c>
      <c r="H196" s="82" t="s">
        <v>40</v>
      </c>
      <c r="I196" s="83" t="s">
        <v>297</v>
      </c>
      <c r="J196" s="83" t="s">
        <v>298</v>
      </c>
      <c r="K196" s="83" t="s">
        <v>299</v>
      </c>
      <c r="L196" s="82" t="s">
        <v>300</v>
      </c>
      <c r="M196" s="82" t="s">
        <v>301</v>
      </c>
      <c r="N196" s="91">
        <v>2</v>
      </c>
      <c r="O196" s="91">
        <v>3</v>
      </c>
      <c r="P196" s="92">
        <f t="shared" si="31"/>
        <v>6</v>
      </c>
      <c r="Q196" s="93" t="str">
        <f t="shared" si="32"/>
        <v>Medio</v>
      </c>
      <c r="R196" s="91">
        <v>60</v>
      </c>
      <c r="S196" s="93">
        <f t="shared" si="33"/>
        <v>360</v>
      </c>
      <c r="T196" s="93" t="str">
        <f t="shared" si="35"/>
        <v>II</v>
      </c>
      <c r="U196" s="93" t="str">
        <f t="shared" si="34"/>
        <v>No Aceptable o Aceptable con controles</v>
      </c>
      <c r="V196" s="133"/>
      <c r="W196" s="133"/>
      <c r="X196" s="133"/>
      <c r="Y196" s="94" t="s">
        <v>302</v>
      </c>
      <c r="Z196" s="82" t="s">
        <v>303</v>
      </c>
      <c r="AA196" s="95" t="s">
        <v>44</v>
      </c>
      <c r="AB196" s="82" t="s">
        <v>48</v>
      </c>
      <c r="AC196" s="82" t="s">
        <v>304</v>
      </c>
      <c r="AD196" s="82" t="s">
        <v>305</v>
      </c>
      <c r="AE196" s="117" t="s">
        <v>48</v>
      </c>
    </row>
    <row r="197" spans="1:31" s="79" customFormat="1" ht="68.45" customHeight="1">
      <c r="A197" s="133"/>
      <c r="B197" s="133"/>
      <c r="C197" s="133"/>
      <c r="D197" s="133"/>
      <c r="E197" s="133"/>
      <c r="F197" s="82" t="s">
        <v>51</v>
      </c>
      <c r="G197" s="82" t="s">
        <v>58</v>
      </c>
      <c r="H197" s="82" t="s">
        <v>425</v>
      </c>
      <c r="I197" s="82" t="s">
        <v>426</v>
      </c>
      <c r="J197" s="82" t="s">
        <v>427</v>
      </c>
      <c r="K197" s="82" t="s">
        <v>262</v>
      </c>
      <c r="L197" s="82" t="s">
        <v>373</v>
      </c>
      <c r="M197" s="82" t="s">
        <v>374</v>
      </c>
      <c r="N197" s="90">
        <v>2</v>
      </c>
      <c r="O197" s="90">
        <v>3</v>
      </c>
      <c r="P197" s="92">
        <f t="shared" si="31"/>
        <v>6</v>
      </c>
      <c r="Q197" s="93" t="str">
        <f t="shared" si="32"/>
        <v>Medio</v>
      </c>
      <c r="R197" s="90">
        <v>10</v>
      </c>
      <c r="S197" s="92">
        <f t="shared" si="33"/>
        <v>60</v>
      </c>
      <c r="T197" s="93" t="str">
        <f t="shared" si="35"/>
        <v>III</v>
      </c>
      <c r="U197" s="93" t="s">
        <v>198</v>
      </c>
      <c r="V197" s="133"/>
      <c r="W197" s="133"/>
      <c r="X197" s="133"/>
      <c r="Y197" s="96" t="s">
        <v>375</v>
      </c>
      <c r="Z197" s="82" t="s">
        <v>376</v>
      </c>
      <c r="AA197" s="82" t="s">
        <v>48</v>
      </c>
      <c r="AB197" s="82" t="s">
        <v>48</v>
      </c>
      <c r="AC197" s="82" t="s">
        <v>48</v>
      </c>
      <c r="AD197" s="82" t="s">
        <v>377</v>
      </c>
      <c r="AE197" s="117" t="s">
        <v>48</v>
      </c>
    </row>
    <row r="198" spans="1:31" s="79" customFormat="1" ht="68.45" customHeight="1">
      <c r="A198" s="133"/>
      <c r="B198" s="133"/>
      <c r="C198" s="133"/>
      <c r="D198" s="133"/>
      <c r="E198" s="133"/>
      <c r="F198" s="82" t="s">
        <v>51</v>
      </c>
      <c r="G198" s="82" t="s">
        <v>58</v>
      </c>
      <c r="H198" s="82" t="s">
        <v>400</v>
      </c>
      <c r="I198" s="82" t="s">
        <v>401</v>
      </c>
      <c r="J198" s="82" t="s">
        <v>402</v>
      </c>
      <c r="K198" s="82" t="s">
        <v>262</v>
      </c>
      <c r="L198" s="82" t="s">
        <v>373</v>
      </c>
      <c r="M198" s="82" t="s">
        <v>374</v>
      </c>
      <c r="N198" s="90">
        <v>2</v>
      </c>
      <c r="O198" s="90">
        <v>3</v>
      </c>
      <c r="P198" s="92">
        <f t="shared" si="31"/>
        <v>6</v>
      </c>
      <c r="Q198" s="93" t="str">
        <f t="shared" si="32"/>
        <v>Medio</v>
      </c>
      <c r="R198" s="90">
        <v>10</v>
      </c>
      <c r="S198" s="92">
        <f t="shared" si="33"/>
        <v>60</v>
      </c>
      <c r="T198" s="93" t="str">
        <f t="shared" si="35"/>
        <v>III</v>
      </c>
      <c r="U198" s="93" t="s">
        <v>198</v>
      </c>
      <c r="V198" s="133"/>
      <c r="W198" s="133"/>
      <c r="X198" s="133"/>
      <c r="Y198" s="96" t="s">
        <v>375</v>
      </c>
      <c r="Z198" s="82" t="s">
        <v>376</v>
      </c>
      <c r="AA198" s="82" t="s">
        <v>48</v>
      </c>
      <c r="AB198" s="82" t="s">
        <v>48</v>
      </c>
      <c r="AC198" s="82" t="s">
        <v>48</v>
      </c>
      <c r="AD198" s="82" t="s">
        <v>377</v>
      </c>
      <c r="AE198" s="117" t="s">
        <v>48</v>
      </c>
    </row>
    <row r="199" spans="1:31" s="79" customFormat="1" ht="68.45" customHeight="1">
      <c r="A199" s="133"/>
      <c r="B199" s="133"/>
      <c r="C199" s="133"/>
      <c r="D199" s="133"/>
      <c r="E199" s="133"/>
      <c r="F199" s="82" t="s">
        <v>51</v>
      </c>
      <c r="G199" s="82" t="s">
        <v>58</v>
      </c>
      <c r="H199" s="82" t="s">
        <v>370</v>
      </c>
      <c r="I199" s="82" t="s">
        <v>371</v>
      </c>
      <c r="J199" s="82" t="s">
        <v>372</v>
      </c>
      <c r="K199" s="82" t="s">
        <v>262</v>
      </c>
      <c r="L199" s="82" t="s">
        <v>373</v>
      </c>
      <c r="M199" s="82" t="s">
        <v>374</v>
      </c>
      <c r="N199" s="90">
        <v>2</v>
      </c>
      <c r="O199" s="90">
        <v>3</v>
      </c>
      <c r="P199" s="92">
        <f t="shared" si="31"/>
        <v>6</v>
      </c>
      <c r="Q199" s="93" t="str">
        <f t="shared" si="32"/>
        <v>Medio</v>
      </c>
      <c r="R199" s="90">
        <v>10</v>
      </c>
      <c r="S199" s="92">
        <f t="shared" si="33"/>
        <v>60</v>
      </c>
      <c r="T199" s="93" t="str">
        <f t="shared" si="35"/>
        <v>III</v>
      </c>
      <c r="U199" s="93" t="s">
        <v>198</v>
      </c>
      <c r="V199" s="133"/>
      <c r="W199" s="133"/>
      <c r="X199" s="133"/>
      <c r="Y199" s="96" t="s">
        <v>375</v>
      </c>
      <c r="Z199" s="82" t="s">
        <v>376</v>
      </c>
      <c r="AA199" s="82" t="s">
        <v>48</v>
      </c>
      <c r="AB199" s="82" t="s">
        <v>48</v>
      </c>
      <c r="AC199" s="82" t="s">
        <v>48</v>
      </c>
      <c r="AD199" s="82" t="s">
        <v>377</v>
      </c>
      <c r="AE199" s="117" t="s">
        <v>48</v>
      </c>
    </row>
    <row r="200" spans="1:31" s="79" customFormat="1" ht="68.45" customHeight="1">
      <c r="A200" s="133" t="s">
        <v>36</v>
      </c>
      <c r="B200" s="133" t="s">
        <v>501</v>
      </c>
      <c r="C200" s="137" t="s">
        <v>502</v>
      </c>
      <c r="D200" s="133" t="s">
        <v>503</v>
      </c>
      <c r="E200" s="133" t="s">
        <v>504</v>
      </c>
      <c r="F200" s="82" t="s">
        <v>51</v>
      </c>
      <c r="G200" s="90" t="s">
        <v>258</v>
      </c>
      <c r="H200" s="90" t="s">
        <v>259</v>
      </c>
      <c r="I200" s="82" t="s">
        <v>260</v>
      </c>
      <c r="J200" s="82" t="s">
        <v>398</v>
      </c>
      <c r="K200" s="82" t="s">
        <v>399</v>
      </c>
      <c r="L200" s="82" t="s">
        <v>263</v>
      </c>
      <c r="M200" s="82" t="s">
        <v>264</v>
      </c>
      <c r="N200" s="91">
        <v>2</v>
      </c>
      <c r="O200" s="91">
        <v>1</v>
      </c>
      <c r="P200" s="93">
        <f t="shared" si="31"/>
        <v>2</v>
      </c>
      <c r="Q200" s="93" t="str">
        <f t="shared" si="32"/>
        <v>Bajo</v>
      </c>
      <c r="R200" s="91">
        <v>10</v>
      </c>
      <c r="S200" s="93">
        <f t="shared" si="33"/>
        <v>20</v>
      </c>
      <c r="T200" s="93" t="str">
        <f t="shared" si="35"/>
        <v>IV</v>
      </c>
      <c r="U200" s="93" t="str">
        <f t="shared" si="34"/>
        <v>Aceptable</v>
      </c>
      <c r="V200" s="137">
        <v>6</v>
      </c>
      <c r="W200" s="137">
        <v>1</v>
      </c>
      <c r="X200" s="137">
        <f>V200+W200</f>
        <v>7</v>
      </c>
      <c r="Y200" s="94" t="s">
        <v>265</v>
      </c>
      <c r="Z200" s="82" t="s">
        <v>266</v>
      </c>
      <c r="AA200" s="82" t="s">
        <v>48</v>
      </c>
      <c r="AB200" s="82" t="s">
        <v>48</v>
      </c>
      <c r="AC200" s="82" t="s">
        <v>48</v>
      </c>
      <c r="AD200" s="82" t="s">
        <v>268</v>
      </c>
      <c r="AE200" s="117" t="s">
        <v>324</v>
      </c>
    </row>
    <row r="201" spans="1:31" s="79" customFormat="1" ht="68.45" customHeight="1">
      <c r="A201" s="133"/>
      <c r="B201" s="133"/>
      <c r="C201" s="138"/>
      <c r="D201" s="133"/>
      <c r="E201" s="133"/>
      <c r="F201" s="82" t="s">
        <v>51</v>
      </c>
      <c r="G201" s="82" t="s">
        <v>56</v>
      </c>
      <c r="H201" s="82" t="s">
        <v>403</v>
      </c>
      <c r="I201" s="82" t="s">
        <v>404</v>
      </c>
      <c r="J201" s="82" t="s">
        <v>405</v>
      </c>
      <c r="K201" s="82" t="s">
        <v>262</v>
      </c>
      <c r="L201" s="82" t="s">
        <v>278</v>
      </c>
      <c r="M201" s="82" t="s">
        <v>292</v>
      </c>
      <c r="N201" s="91">
        <v>2</v>
      </c>
      <c r="O201" s="91">
        <v>2</v>
      </c>
      <c r="P201" s="93">
        <f t="shared" si="31"/>
        <v>4</v>
      </c>
      <c r="Q201" s="93" t="str">
        <f t="shared" si="32"/>
        <v>Bajo</v>
      </c>
      <c r="R201" s="91">
        <v>25</v>
      </c>
      <c r="S201" s="93">
        <f t="shared" si="33"/>
        <v>100</v>
      </c>
      <c r="T201" s="93" t="str">
        <f t="shared" si="35"/>
        <v>III</v>
      </c>
      <c r="U201" s="93" t="s">
        <v>198</v>
      </c>
      <c r="V201" s="138"/>
      <c r="W201" s="138"/>
      <c r="X201" s="138"/>
      <c r="Y201" s="96" t="s">
        <v>406</v>
      </c>
      <c r="Z201" s="82" t="s">
        <v>407</v>
      </c>
      <c r="AA201" s="82" t="s">
        <v>48</v>
      </c>
      <c r="AB201" s="82" t="s">
        <v>48</v>
      </c>
      <c r="AC201" s="82" t="s">
        <v>408</v>
      </c>
      <c r="AD201" s="82" t="s">
        <v>409</v>
      </c>
      <c r="AE201" s="117" t="s">
        <v>48</v>
      </c>
    </row>
    <row r="202" spans="1:31" s="79" customFormat="1" ht="68.45" customHeight="1">
      <c r="A202" s="133"/>
      <c r="B202" s="133"/>
      <c r="C202" s="138"/>
      <c r="D202" s="133"/>
      <c r="E202" s="133"/>
      <c r="F202" s="82" t="s">
        <v>51</v>
      </c>
      <c r="G202" s="82" t="s">
        <v>58</v>
      </c>
      <c r="H202" s="82" t="s">
        <v>425</v>
      </c>
      <c r="I202" s="82" t="s">
        <v>426</v>
      </c>
      <c r="J202" s="82" t="s">
        <v>427</v>
      </c>
      <c r="K202" s="82" t="s">
        <v>262</v>
      </c>
      <c r="L202" s="82" t="s">
        <v>373</v>
      </c>
      <c r="M202" s="82" t="s">
        <v>374</v>
      </c>
      <c r="N202" s="90">
        <v>2</v>
      </c>
      <c r="O202" s="90">
        <v>3</v>
      </c>
      <c r="P202" s="92">
        <f t="shared" si="31"/>
        <v>6</v>
      </c>
      <c r="Q202" s="93" t="str">
        <f t="shared" si="32"/>
        <v>Medio</v>
      </c>
      <c r="R202" s="90">
        <v>10</v>
      </c>
      <c r="S202" s="93">
        <f t="shared" si="33"/>
        <v>60</v>
      </c>
      <c r="T202" s="93" t="str">
        <f t="shared" si="35"/>
        <v>III</v>
      </c>
      <c r="U202" s="93" t="s">
        <v>198</v>
      </c>
      <c r="V202" s="138"/>
      <c r="W202" s="138"/>
      <c r="X202" s="138"/>
      <c r="Y202" s="96" t="s">
        <v>375</v>
      </c>
      <c r="Z202" s="82" t="s">
        <v>376</v>
      </c>
      <c r="AA202" s="82" t="s">
        <v>48</v>
      </c>
      <c r="AB202" s="82" t="s">
        <v>48</v>
      </c>
      <c r="AC202" s="82" t="s">
        <v>48</v>
      </c>
      <c r="AD202" s="82" t="s">
        <v>377</v>
      </c>
      <c r="AE202" s="117" t="s">
        <v>48</v>
      </c>
    </row>
    <row r="203" spans="1:31" s="79" customFormat="1" ht="68.45" customHeight="1">
      <c r="A203" s="133"/>
      <c r="B203" s="133"/>
      <c r="C203" s="138"/>
      <c r="D203" s="133"/>
      <c r="E203" s="133"/>
      <c r="F203" s="82" t="s">
        <v>51</v>
      </c>
      <c r="G203" s="82" t="s">
        <v>58</v>
      </c>
      <c r="H203" s="82" t="s">
        <v>400</v>
      </c>
      <c r="I203" s="82" t="s">
        <v>401</v>
      </c>
      <c r="J203" s="82" t="s">
        <v>402</v>
      </c>
      <c r="K203" s="82" t="s">
        <v>262</v>
      </c>
      <c r="L203" s="82" t="s">
        <v>373</v>
      </c>
      <c r="M203" s="82" t="s">
        <v>374</v>
      </c>
      <c r="N203" s="90">
        <v>2</v>
      </c>
      <c r="O203" s="90">
        <v>3</v>
      </c>
      <c r="P203" s="92">
        <f t="shared" si="31"/>
        <v>6</v>
      </c>
      <c r="Q203" s="93" t="str">
        <f t="shared" si="32"/>
        <v>Medio</v>
      </c>
      <c r="R203" s="90">
        <v>10</v>
      </c>
      <c r="S203" s="93">
        <f t="shared" si="33"/>
        <v>60</v>
      </c>
      <c r="T203" s="93" t="str">
        <f t="shared" si="35"/>
        <v>III</v>
      </c>
      <c r="U203" s="93" t="s">
        <v>198</v>
      </c>
      <c r="V203" s="138"/>
      <c r="W203" s="138"/>
      <c r="X203" s="138"/>
      <c r="Y203" s="96" t="s">
        <v>375</v>
      </c>
      <c r="Z203" s="82" t="s">
        <v>376</v>
      </c>
      <c r="AA203" s="82" t="s">
        <v>48</v>
      </c>
      <c r="AB203" s="82" t="s">
        <v>48</v>
      </c>
      <c r="AC203" s="82" t="s">
        <v>48</v>
      </c>
      <c r="AD203" s="82" t="s">
        <v>377</v>
      </c>
      <c r="AE203" s="117" t="s">
        <v>48</v>
      </c>
    </row>
    <row r="204" spans="1:31" s="79" customFormat="1" ht="68.45" customHeight="1">
      <c r="A204" s="133"/>
      <c r="B204" s="133"/>
      <c r="C204" s="138"/>
      <c r="D204" s="133"/>
      <c r="E204" s="133"/>
      <c r="F204" s="82" t="s">
        <v>51</v>
      </c>
      <c r="G204" s="82" t="s">
        <v>58</v>
      </c>
      <c r="H204" s="82" t="s">
        <v>370</v>
      </c>
      <c r="I204" s="82" t="s">
        <v>371</v>
      </c>
      <c r="J204" s="82" t="s">
        <v>372</v>
      </c>
      <c r="K204" s="82" t="s">
        <v>262</v>
      </c>
      <c r="L204" s="82" t="s">
        <v>373</v>
      </c>
      <c r="M204" s="82" t="s">
        <v>374</v>
      </c>
      <c r="N204" s="90">
        <v>2</v>
      </c>
      <c r="O204" s="90">
        <v>3</v>
      </c>
      <c r="P204" s="92">
        <f t="shared" si="31"/>
        <v>6</v>
      </c>
      <c r="Q204" s="93" t="str">
        <f t="shared" si="32"/>
        <v>Medio</v>
      </c>
      <c r="R204" s="90">
        <v>10</v>
      </c>
      <c r="S204" s="93">
        <f t="shared" si="33"/>
        <v>60</v>
      </c>
      <c r="T204" s="93" t="str">
        <f t="shared" si="35"/>
        <v>III</v>
      </c>
      <c r="U204" s="93" t="s">
        <v>198</v>
      </c>
      <c r="V204" s="138"/>
      <c r="W204" s="138"/>
      <c r="X204" s="138"/>
      <c r="Y204" s="96" t="s">
        <v>375</v>
      </c>
      <c r="Z204" s="82" t="s">
        <v>376</v>
      </c>
      <c r="AA204" s="82" t="s">
        <v>48</v>
      </c>
      <c r="AB204" s="82" t="s">
        <v>48</v>
      </c>
      <c r="AC204" s="82" t="s">
        <v>48</v>
      </c>
      <c r="AD204" s="82" t="s">
        <v>377</v>
      </c>
      <c r="AE204" s="117" t="s">
        <v>48</v>
      </c>
    </row>
    <row r="205" spans="1:31" s="79" customFormat="1" ht="68.45" customHeight="1">
      <c r="A205" s="133"/>
      <c r="B205" s="133"/>
      <c r="C205" s="138"/>
      <c r="D205" s="133"/>
      <c r="E205" s="133"/>
      <c r="F205" s="82" t="s">
        <v>51</v>
      </c>
      <c r="G205" s="82" t="s">
        <v>56</v>
      </c>
      <c r="H205" s="82" t="s">
        <v>275</v>
      </c>
      <c r="I205" s="82" t="s">
        <v>410</v>
      </c>
      <c r="J205" s="82" t="s">
        <v>411</v>
      </c>
      <c r="K205" s="82" t="s">
        <v>412</v>
      </c>
      <c r="L205" s="82" t="s">
        <v>278</v>
      </c>
      <c r="M205" s="82" t="s">
        <v>292</v>
      </c>
      <c r="N205" s="91">
        <v>2</v>
      </c>
      <c r="O205" s="91">
        <v>1</v>
      </c>
      <c r="P205" s="93">
        <f t="shared" ref="P205:P303" si="36">IF(OR(N205="",O205=""),"",IF((N205*O205=0),"N/A",N205*O205))</f>
        <v>2</v>
      </c>
      <c r="Q205" s="93" t="str">
        <f t="shared" ref="Q205:Q229" si="37">IF(P205="","",IF(ISTEXT(P205),"N/A",IF(OR(P205=2,P205=4),"Bajo",IF(OR(P205=6,P205=8),"Medio",IF(OR(P205=10,P205=12,P205=18,P205=20),"Alto",IF(OR(P205=24,P205=30,P205=40),"Muy Alto","Error"))))))</f>
        <v>Bajo</v>
      </c>
      <c r="R205" s="91">
        <v>10</v>
      </c>
      <c r="S205" s="93">
        <f t="shared" ref="S205:S303" si="38">IF(OR(R205="",P205=""),"",IF(ISTEXT(P205),"N/A",P205*R205))</f>
        <v>20</v>
      </c>
      <c r="T205" s="93" t="str">
        <f t="shared" si="35"/>
        <v>IV</v>
      </c>
      <c r="U205" s="93" t="str">
        <f t="shared" si="34"/>
        <v>Aceptable</v>
      </c>
      <c r="V205" s="138"/>
      <c r="W205" s="138"/>
      <c r="X205" s="138"/>
      <c r="Y205" s="96" t="s">
        <v>406</v>
      </c>
      <c r="Z205" s="82" t="s">
        <v>413</v>
      </c>
      <c r="AA205" s="82" t="s">
        <v>48</v>
      </c>
      <c r="AB205" s="82" t="s">
        <v>48</v>
      </c>
      <c r="AC205" s="82" t="s">
        <v>408</v>
      </c>
      <c r="AD205" s="82" t="s">
        <v>409</v>
      </c>
      <c r="AE205" s="117" t="s">
        <v>48</v>
      </c>
    </row>
    <row r="206" spans="1:31" s="79" customFormat="1" ht="68.45" customHeight="1">
      <c r="A206" s="133"/>
      <c r="B206" s="133"/>
      <c r="C206" s="138"/>
      <c r="D206" s="133"/>
      <c r="E206" s="133"/>
      <c r="F206" s="82" t="s">
        <v>51</v>
      </c>
      <c r="G206" s="82" t="s">
        <v>46</v>
      </c>
      <c r="H206" s="82" t="s">
        <v>288</v>
      </c>
      <c r="I206" s="82" t="s">
        <v>428</v>
      </c>
      <c r="J206" s="82" t="s">
        <v>415</v>
      </c>
      <c r="K206" s="82" t="s">
        <v>416</v>
      </c>
      <c r="L206" s="82" t="s">
        <v>291</v>
      </c>
      <c r="M206" s="82" t="s">
        <v>292</v>
      </c>
      <c r="N206" s="91">
        <v>2</v>
      </c>
      <c r="O206" s="91">
        <v>2</v>
      </c>
      <c r="P206" s="93">
        <f t="shared" si="36"/>
        <v>4</v>
      </c>
      <c r="Q206" s="93" t="str">
        <f t="shared" si="37"/>
        <v>Bajo</v>
      </c>
      <c r="R206" s="91">
        <v>25</v>
      </c>
      <c r="S206" s="93">
        <f t="shared" si="38"/>
        <v>100</v>
      </c>
      <c r="T206" s="93" t="str">
        <f t="shared" si="35"/>
        <v>III</v>
      </c>
      <c r="U206" s="93" t="s">
        <v>198</v>
      </c>
      <c r="V206" s="138"/>
      <c r="W206" s="138"/>
      <c r="X206" s="138"/>
      <c r="Y206" s="96" t="s">
        <v>347</v>
      </c>
      <c r="Z206" s="82" t="s">
        <v>294</v>
      </c>
      <c r="AA206" s="82" t="s">
        <v>48</v>
      </c>
      <c r="AB206" s="82" t="s">
        <v>48</v>
      </c>
      <c r="AC206" s="82" t="s">
        <v>348</v>
      </c>
      <c r="AD206" s="82" t="s">
        <v>467</v>
      </c>
      <c r="AE206" s="117" t="s">
        <v>48</v>
      </c>
    </row>
    <row r="207" spans="1:31" s="79" customFormat="1" ht="68.45" customHeight="1">
      <c r="A207" s="133"/>
      <c r="B207" s="133"/>
      <c r="C207" s="138"/>
      <c r="D207" s="133"/>
      <c r="E207" s="133"/>
      <c r="F207" s="82" t="s">
        <v>51</v>
      </c>
      <c r="G207" s="82" t="s">
        <v>46</v>
      </c>
      <c r="H207" s="82" t="s">
        <v>59</v>
      </c>
      <c r="I207" s="82" t="s">
        <v>349</v>
      </c>
      <c r="J207" s="82" t="s">
        <v>350</v>
      </c>
      <c r="K207" s="82" t="s">
        <v>53</v>
      </c>
      <c r="L207" s="82" t="s">
        <v>291</v>
      </c>
      <c r="M207" s="82" t="s">
        <v>292</v>
      </c>
      <c r="N207" s="91">
        <v>2</v>
      </c>
      <c r="O207" s="91">
        <v>2</v>
      </c>
      <c r="P207" s="93">
        <f t="shared" si="36"/>
        <v>4</v>
      </c>
      <c r="Q207" s="93" t="str">
        <f t="shared" si="37"/>
        <v>Bajo</v>
      </c>
      <c r="R207" s="91">
        <v>25</v>
      </c>
      <c r="S207" s="93">
        <f t="shared" si="38"/>
        <v>100</v>
      </c>
      <c r="T207" s="93" t="str">
        <f t="shared" si="35"/>
        <v>III</v>
      </c>
      <c r="U207" s="93" t="s">
        <v>198</v>
      </c>
      <c r="V207" s="138"/>
      <c r="W207" s="138"/>
      <c r="X207" s="138"/>
      <c r="Y207" s="96" t="s">
        <v>468</v>
      </c>
      <c r="Z207" s="82" t="s">
        <v>294</v>
      </c>
      <c r="AA207" s="82" t="s">
        <v>48</v>
      </c>
      <c r="AB207" s="82" t="s">
        <v>48</v>
      </c>
      <c r="AC207" s="82" t="s">
        <v>348</v>
      </c>
      <c r="AD207" s="82" t="s">
        <v>469</v>
      </c>
      <c r="AE207" s="117" t="s">
        <v>48</v>
      </c>
    </row>
    <row r="208" spans="1:31" s="79" customFormat="1" ht="68.45" customHeight="1">
      <c r="A208" s="133"/>
      <c r="B208" s="133"/>
      <c r="C208" s="138"/>
      <c r="D208" s="133"/>
      <c r="E208" s="133"/>
      <c r="F208" s="96" t="s">
        <v>51</v>
      </c>
      <c r="G208" s="82" t="s">
        <v>57</v>
      </c>
      <c r="H208" s="82" t="s">
        <v>325</v>
      </c>
      <c r="I208" s="82" t="s">
        <v>326</v>
      </c>
      <c r="J208" s="82" t="s">
        <v>327</v>
      </c>
      <c r="K208" s="82" t="s">
        <v>83</v>
      </c>
      <c r="L208" s="82" t="s">
        <v>94</v>
      </c>
      <c r="M208" s="82" t="s">
        <v>85</v>
      </c>
      <c r="N208" s="90">
        <v>6</v>
      </c>
      <c r="O208" s="90">
        <v>3</v>
      </c>
      <c r="P208" s="92">
        <f t="shared" si="36"/>
        <v>18</v>
      </c>
      <c r="Q208" s="93" t="str">
        <f t="shared" si="37"/>
        <v>Alto</v>
      </c>
      <c r="R208" s="90">
        <v>25</v>
      </c>
      <c r="S208" s="93">
        <f t="shared" si="38"/>
        <v>450</v>
      </c>
      <c r="T208" s="93" t="str">
        <f t="shared" si="35"/>
        <v>II</v>
      </c>
      <c r="U208" s="93" t="str">
        <f t="shared" si="34"/>
        <v>No Aceptable o Aceptable con controles</v>
      </c>
      <c r="V208" s="138"/>
      <c r="W208" s="138"/>
      <c r="X208" s="138"/>
      <c r="Y208" s="96" t="s">
        <v>86</v>
      </c>
      <c r="Z208" s="82" t="s">
        <v>329</v>
      </c>
      <c r="AA208" s="82" t="s">
        <v>48</v>
      </c>
      <c r="AB208" s="82" t="s">
        <v>44</v>
      </c>
      <c r="AC208" s="82" t="s">
        <v>330</v>
      </c>
      <c r="AD208" s="82" t="s">
        <v>331</v>
      </c>
      <c r="AE208" s="117" t="s">
        <v>48</v>
      </c>
    </row>
    <row r="209" spans="1:31" s="79" customFormat="1" ht="68.45" customHeight="1">
      <c r="A209" s="133"/>
      <c r="B209" s="133"/>
      <c r="C209" s="139"/>
      <c r="D209" s="133"/>
      <c r="E209" s="133"/>
      <c r="F209" s="82" t="s">
        <v>51</v>
      </c>
      <c r="G209" s="82" t="s">
        <v>57</v>
      </c>
      <c r="H209" s="82" t="s">
        <v>317</v>
      </c>
      <c r="I209" s="82" t="s">
        <v>318</v>
      </c>
      <c r="J209" s="82" t="s">
        <v>319</v>
      </c>
      <c r="K209" s="82" t="s">
        <v>262</v>
      </c>
      <c r="L209" s="82" t="s">
        <v>263</v>
      </c>
      <c r="M209" s="82" t="s">
        <v>308</v>
      </c>
      <c r="N209" s="91">
        <v>6</v>
      </c>
      <c r="O209" s="91">
        <v>3</v>
      </c>
      <c r="P209" s="93">
        <f t="shared" si="36"/>
        <v>18</v>
      </c>
      <c r="Q209" s="93" t="str">
        <f t="shared" si="37"/>
        <v>Alto</v>
      </c>
      <c r="R209" s="91">
        <v>25</v>
      </c>
      <c r="S209" s="93">
        <f t="shared" si="38"/>
        <v>450</v>
      </c>
      <c r="T209" s="93" t="str">
        <f t="shared" si="35"/>
        <v>II</v>
      </c>
      <c r="U209" s="93" t="str">
        <f t="shared" si="34"/>
        <v>No Aceptable o Aceptable con controles</v>
      </c>
      <c r="V209" s="139"/>
      <c r="W209" s="139"/>
      <c r="X209" s="139"/>
      <c r="Y209" s="96" t="s">
        <v>320</v>
      </c>
      <c r="Z209" s="82" t="s">
        <v>321</v>
      </c>
      <c r="AA209" s="82" t="s">
        <v>48</v>
      </c>
      <c r="AB209" s="82" t="s">
        <v>48</v>
      </c>
      <c r="AC209" s="82" t="s">
        <v>322</v>
      </c>
      <c r="AD209" s="82" t="s">
        <v>323</v>
      </c>
      <c r="AE209" s="117" t="s">
        <v>48</v>
      </c>
    </row>
    <row r="210" spans="1:31" s="79" customFormat="1" ht="68.45" customHeight="1">
      <c r="A210" s="133" t="s">
        <v>36</v>
      </c>
      <c r="B210" s="133" t="s">
        <v>505</v>
      </c>
      <c r="C210" s="133" t="s">
        <v>506</v>
      </c>
      <c r="D210" s="140" t="s">
        <v>507</v>
      </c>
      <c r="E210" s="140" t="s">
        <v>508</v>
      </c>
      <c r="F210" s="82" t="s">
        <v>51</v>
      </c>
      <c r="G210" s="105" t="s">
        <v>258</v>
      </c>
      <c r="H210" s="82" t="s">
        <v>270</v>
      </c>
      <c r="I210" s="82" t="s">
        <v>271</v>
      </c>
      <c r="J210" s="82" t="s">
        <v>272</v>
      </c>
      <c r="K210" s="82" t="s">
        <v>262</v>
      </c>
      <c r="L210" s="82" t="s">
        <v>262</v>
      </c>
      <c r="M210" s="82" t="s">
        <v>262</v>
      </c>
      <c r="N210" s="90">
        <v>2</v>
      </c>
      <c r="O210" s="90">
        <v>1</v>
      </c>
      <c r="P210" s="92">
        <f t="shared" si="36"/>
        <v>2</v>
      </c>
      <c r="Q210" s="93" t="str">
        <f t="shared" si="37"/>
        <v>Bajo</v>
      </c>
      <c r="R210" s="90">
        <v>10</v>
      </c>
      <c r="S210" s="92">
        <f t="shared" si="38"/>
        <v>20</v>
      </c>
      <c r="T210" s="93" t="str">
        <f t="shared" si="35"/>
        <v>IV</v>
      </c>
      <c r="U210" s="92" t="str">
        <f t="shared" si="34"/>
        <v>Aceptable</v>
      </c>
      <c r="V210" s="133">
        <v>1</v>
      </c>
      <c r="W210" s="133">
        <v>0</v>
      </c>
      <c r="X210" s="133">
        <v>1</v>
      </c>
      <c r="Y210" s="96" t="s">
        <v>273</v>
      </c>
      <c r="Z210" s="82" t="s">
        <v>266</v>
      </c>
      <c r="AA210" s="82" t="s">
        <v>48</v>
      </c>
      <c r="AB210" s="82" t="s">
        <v>48</v>
      </c>
      <c r="AC210" s="82" t="s">
        <v>48</v>
      </c>
      <c r="AD210" s="82" t="s">
        <v>274</v>
      </c>
      <c r="AE210" s="117" t="s">
        <v>324</v>
      </c>
    </row>
    <row r="211" spans="1:31" s="79" customFormat="1" ht="68.45" customHeight="1">
      <c r="A211" s="133"/>
      <c r="B211" s="133"/>
      <c r="C211" s="133"/>
      <c r="D211" s="140"/>
      <c r="E211" s="140"/>
      <c r="F211" s="96" t="s">
        <v>51</v>
      </c>
      <c r="G211" s="82" t="s">
        <v>58</v>
      </c>
      <c r="H211" s="82" t="s">
        <v>459</v>
      </c>
      <c r="I211" s="82" t="s">
        <v>509</v>
      </c>
      <c r="J211" s="82" t="s">
        <v>510</v>
      </c>
      <c r="K211" s="82" t="s">
        <v>262</v>
      </c>
      <c r="L211" s="82" t="s">
        <v>373</v>
      </c>
      <c r="M211" s="82" t="s">
        <v>374</v>
      </c>
      <c r="N211" s="91">
        <v>2</v>
      </c>
      <c r="O211" s="91">
        <v>3</v>
      </c>
      <c r="P211" s="93">
        <f t="shared" si="36"/>
        <v>6</v>
      </c>
      <c r="Q211" s="93" t="str">
        <f t="shared" si="37"/>
        <v>Medio</v>
      </c>
      <c r="R211" s="91">
        <v>10</v>
      </c>
      <c r="S211" s="92">
        <f t="shared" si="38"/>
        <v>60</v>
      </c>
      <c r="T211" s="93" t="str">
        <f t="shared" si="35"/>
        <v>III</v>
      </c>
      <c r="U211" s="93" t="s">
        <v>198</v>
      </c>
      <c r="V211" s="133"/>
      <c r="W211" s="133"/>
      <c r="X211" s="133"/>
      <c r="Y211" s="96" t="s">
        <v>375</v>
      </c>
      <c r="Z211" s="82" t="s">
        <v>376</v>
      </c>
      <c r="AA211" s="82" t="s">
        <v>48</v>
      </c>
      <c r="AB211" s="82" t="s">
        <v>48</v>
      </c>
      <c r="AC211" s="82" t="s">
        <v>48</v>
      </c>
      <c r="AD211" s="82" t="s">
        <v>377</v>
      </c>
      <c r="AE211" s="117" t="s">
        <v>48</v>
      </c>
    </row>
    <row r="212" spans="1:31" s="79" customFormat="1" ht="68.45" customHeight="1">
      <c r="A212" s="133"/>
      <c r="B212" s="133"/>
      <c r="C212" s="133"/>
      <c r="D212" s="140"/>
      <c r="E212" s="140"/>
      <c r="F212" s="96" t="s">
        <v>51</v>
      </c>
      <c r="G212" s="82" t="s">
        <v>58</v>
      </c>
      <c r="H212" s="82" t="s">
        <v>425</v>
      </c>
      <c r="I212" s="82" t="s">
        <v>426</v>
      </c>
      <c r="J212" s="82" t="s">
        <v>511</v>
      </c>
      <c r="K212" s="82" t="s">
        <v>262</v>
      </c>
      <c r="L212" s="82" t="s">
        <v>373</v>
      </c>
      <c r="M212" s="82" t="s">
        <v>374</v>
      </c>
      <c r="N212" s="91">
        <v>2</v>
      </c>
      <c r="O212" s="91">
        <v>3</v>
      </c>
      <c r="P212" s="93">
        <f t="shared" si="36"/>
        <v>6</v>
      </c>
      <c r="Q212" s="93" t="str">
        <f t="shared" si="37"/>
        <v>Medio</v>
      </c>
      <c r="R212" s="91">
        <v>10</v>
      </c>
      <c r="S212" s="92">
        <f t="shared" si="38"/>
        <v>60</v>
      </c>
      <c r="T212" s="93" t="str">
        <f t="shared" si="35"/>
        <v>III</v>
      </c>
      <c r="U212" s="93" t="s">
        <v>198</v>
      </c>
      <c r="V212" s="133"/>
      <c r="W212" s="133"/>
      <c r="X212" s="133"/>
      <c r="Y212" s="96" t="s">
        <v>375</v>
      </c>
      <c r="Z212" s="82" t="s">
        <v>376</v>
      </c>
      <c r="AA212" s="82" t="s">
        <v>48</v>
      </c>
      <c r="AB212" s="82" t="s">
        <v>48</v>
      </c>
      <c r="AC212" s="82" t="s">
        <v>48</v>
      </c>
      <c r="AD212" s="82" t="s">
        <v>377</v>
      </c>
      <c r="AE212" s="117" t="s">
        <v>48</v>
      </c>
    </row>
    <row r="213" spans="1:31" s="79" customFormat="1" ht="68.45" customHeight="1">
      <c r="A213" s="133"/>
      <c r="B213" s="133"/>
      <c r="C213" s="133"/>
      <c r="D213" s="140"/>
      <c r="E213" s="140"/>
      <c r="F213" s="82" t="s">
        <v>51</v>
      </c>
      <c r="G213" s="82" t="s">
        <v>56</v>
      </c>
      <c r="H213" s="82" t="s">
        <v>403</v>
      </c>
      <c r="I213" s="82" t="s">
        <v>512</v>
      </c>
      <c r="J213" s="82" t="s">
        <v>405</v>
      </c>
      <c r="K213" s="82" t="s">
        <v>262</v>
      </c>
      <c r="L213" s="82" t="s">
        <v>278</v>
      </c>
      <c r="M213" s="82" t="s">
        <v>292</v>
      </c>
      <c r="N213" s="91">
        <v>2</v>
      </c>
      <c r="O213" s="91">
        <v>2</v>
      </c>
      <c r="P213" s="93">
        <f t="shared" si="36"/>
        <v>4</v>
      </c>
      <c r="Q213" s="93" t="str">
        <f t="shared" si="37"/>
        <v>Bajo</v>
      </c>
      <c r="R213" s="91">
        <v>25</v>
      </c>
      <c r="S213" s="93">
        <f t="shared" si="38"/>
        <v>100</v>
      </c>
      <c r="T213" s="93" t="str">
        <f t="shared" si="35"/>
        <v>III</v>
      </c>
      <c r="U213" s="93" t="s">
        <v>198</v>
      </c>
      <c r="V213" s="133"/>
      <c r="W213" s="133"/>
      <c r="X213" s="133"/>
      <c r="Y213" s="96" t="s">
        <v>406</v>
      </c>
      <c r="Z213" s="82" t="s">
        <v>407</v>
      </c>
      <c r="AA213" s="82" t="s">
        <v>48</v>
      </c>
      <c r="AB213" s="82" t="s">
        <v>48</v>
      </c>
      <c r="AC213" s="82" t="s">
        <v>408</v>
      </c>
      <c r="AD213" s="82" t="s">
        <v>409</v>
      </c>
      <c r="AE213" s="117" t="s">
        <v>48</v>
      </c>
    </row>
    <row r="214" spans="1:31" s="79" customFormat="1" ht="68.45" customHeight="1">
      <c r="A214" s="133"/>
      <c r="B214" s="133"/>
      <c r="C214" s="133"/>
      <c r="D214" s="140"/>
      <c r="E214" s="140"/>
      <c r="F214" s="82" t="s">
        <v>51</v>
      </c>
      <c r="G214" s="82" t="s">
        <v>56</v>
      </c>
      <c r="H214" s="82" t="s">
        <v>275</v>
      </c>
      <c r="I214" s="82" t="s">
        <v>410</v>
      </c>
      <c r="J214" s="82" t="s">
        <v>411</v>
      </c>
      <c r="K214" s="82" t="s">
        <v>412</v>
      </c>
      <c r="L214" s="82" t="s">
        <v>278</v>
      </c>
      <c r="M214" s="82" t="s">
        <v>292</v>
      </c>
      <c r="N214" s="91">
        <v>2</v>
      </c>
      <c r="O214" s="91">
        <v>1</v>
      </c>
      <c r="P214" s="93">
        <f t="shared" si="36"/>
        <v>2</v>
      </c>
      <c r="Q214" s="93" t="str">
        <f t="shared" si="37"/>
        <v>Bajo</v>
      </c>
      <c r="R214" s="91">
        <v>10</v>
      </c>
      <c r="S214" s="93">
        <f t="shared" si="38"/>
        <v>20</v>
      </c>
      <c r="T214" s="93" t="str">
        <f t="shared" si="35"/>
        <v>IV</v>
      </c>
      <c r="U214" s="93" t="str">
        <f t="shared" si="34"/>
        <v>Aceptable</v>
      </c>
      <c r="V214" s="133"/>
      <c r="W214" s="133"/>
      <c r="X214" s="133"/>
      <c r="Y214" s="96" t="s">
        <v>406</v>
      </c>
      <c r="Z214" s="82" t="s">
        <v>413</v>
      </c>
      <c r="AA214" s="82" t="s">
        <v>48</v>
      </c>
      <c r="AB214" s="82" t="s">
        <v>48</v>
      </c>
      <c r="AC214" s="82" t="s">
        <v>408</v>
      </c>
      <c r="AD214" s="82" t="s">
        <v>409</v>
      </c>
      <c r="AE214" s="117" t="s">
        <v>48</v>
      </c>
    </row>
    <row r="215" spans="1:31" s="79" customFormat="1" ht="68.45" customHeight="1">
      <c r="A215" s="133"/>
      <c r="B215" s="133"/>
      <c r="C215" s="133"/>
      <c r="D215" s="140"/>
      <c r="E215" s="140"/>
      <c r="F215" s="82" t="s">
        <v>51</v>
      </c>
      <c r="G215" s="82" t="s">
        <v>56</v>
      </c>
      <c r="H215" s="82" t="s">
        <v>275</v>
      </c>
      <c r="I215" s="82" t="s">
        <v>276</v>
      </c>
      <c r="J215" s="82" t="s">
        <v>277</v>
      </c>
      <c r="K215" s="82" t="s">
        <v>262</v>
      </c>
      <c r="L215" s="82" t="s">
        <v>278</v>
      </c>
      <c r="M215" s="82" t="s">
        <v>262</v>
      </c>
      <c r="N215" s="90">
        <v>2</v>
      </c>
      <c r="O215" s="90">
        <v>1</v>
      </c>
      <c r="P215" s="92">
        <f t="shared" si="36"/>
        <v>2</v>
      </c>
      <c r="Q215" s="93" t="str">
        <f t="shared" si="37"/>
        <v>Bajo</v>
      </c>
      <c r="R215" s="90">
        <v>10</v>
      </c>
      <c r="S215" s="92">
        <f t="shared" si="38"/>
        <v>20</v>
      </c>
      <c r="T215" s="93" t="str">
        <f t="shared" si="35"/>
        <v>IV</v>
      </c>
      <c r="U215" s="92" t="str">
        <f t="shared" si="34"/>
        <v>Aceptable</v>
      </c>
      <c r="V215" s="133"/>
      <c r="W215" s="133"/>
      <c r="X215" s="133"/>
      <c r="Y215" s="96" t="s">
        <v>279</v>
      </c>
      <c r="Z215" s="82" t="s">
        <v>69</v>
      </c>
      <c r="AA215" s="82" t="s">
        <v>48</v>
      </c>
      <c r="AB215" s="82" t="s">
        <v>280</v>
      </c>
      <c r="AC215" s="82" t="s">
        <v>48</v>
      </c>
      <c r="AD215" s="82" t="s">
        <v>281</v>
      </c>
      <c r="AE215" s="117" t="s">
        <v>48</v>
      </c>
    </row>
    <row r="216" spans="1:31" s="79" customFormat="1" ht="68.45" customHeight="1">
      <c r="A216" s="133"/>
      <c r="B216" s="133"/>
      <c r="C216" s="133"/>
      <c r="D216" s="140"/>
      <c r="E216" s="140"/>
      <c r="F216" s="82" t="s">
        <v>51</v>
      </c>
      <c r="G216" s="82" t="s">
        <v>46</v>
      </c>
      <c r="H216" s="82" t="s">
        <v>288</v>
      </c>
      <c r="I216" s="82" t="s">
        <v>428</v>
      </c>
      <c r="J216" s="82" t="s">
        <v>415</v>
      </c>
      <c r="K216" s="82" t="s">
        <v>416</v>
      </c>
      <c r="L216" s="82" t="s">
        <v>291</v>
      </c>
      <c r="M216" s="82" t="s">
        <v>292</v>
      </c>
      <c r="N216" s="91">
        <v>2</v>
      </c>
      <c r="O216" s="91">
        <v>2</v>
      </c>
      <c r="P216" s="93">
        <f t="shared" si="36"/>
        <v>4</v>
      </c>
      <c r="Q216" s="93" t="str">
        <f t="shared" si="37"/>
        <v>Bajo</v>
      </c>
      <c r="R216" s="91">
        <v>25</v>
      </c>
      <c r="S216" s="93">
        <f t="shared" si="38"/>
        <v>100</v>
      </c>
      <c r="T216" s="93" t="str">
        <f t="shared" si="35"/>
        <v>III</v>
      </c>
      <c r="U216" s="93" t="s">
        <v>198</v>
      </c>
      <c r="V216" s="133"/>
      <c r="W216" s="133"/>
      <c r="X216" s="133"/>
      <c r="Y216" s="96" t="s">
        <v>347</v>
      </c>
      <c r="Z216" s="82" t="s">
        <v>294</v>
      </c>
      <c r="AA216" s="82" t="s">
        <v>48</v>
      </c>
      <c r="AB216" s="82" t="s">
        <v>48</v>
      </c>
      <c r="AC216" s="82" t="s">
        <v>348</v>
      </c>
      <c r="AD216" s="82" t="s">
        <v>467</v>
      </c>
      <c r="AE216" s="117" t="s">
        <v>48</v>
      </c>
    </row>
    <row r="217" spans="1:31" s="79" customFormat="1" ht="68.45" customHeight="1">
      <c r="A217" s="133"/>
      <c r="B217" s="133"/>
      <c r="C217" s="133"/>
      <c r="D217" s="140"/>
      <c r="E217" s="140"/>
      <c r="F217" s="82" t="s">
        <v>51</v>
      </c>
      <c r="G217" s="82" t="s">
        <v>46</v>
      </c>
      <c r="H217" s="82" t="s">
        <v>59</v>
      </c>
      <c r="I217" s="82" t="s">
        <v>349</v>
      </c>
      <c r="J217" s="82" t="s">
        <v>513</v>
      </c>
      <c r="K217" s="82" t="s">
        <v>53</v>
      </c>
      <c r="L217" s="82" t="s">
        <v>291</v>
      </c>
      <c r="M217" s="82" t="s">
        <v>292</v>
      </c>
      <c r="N217" s="91">
        <v>2</v>
      </c>
      <c r="O217" s="91">
        <v>2</v>
      </c>
      <c r="P217" s="93">
        <f t="shared" si="36"/>
        <v>4</v>
      </c>
      <c r="Q217" s="93" t="str">
        <f t="shared" si="37"/>
        <v>Bajo</v>
      </c>
      <c r="R217" s="91">
        <v>25</v>
      </c>
      <c r="S217" s="93">
        <f t="shared" si="38"/>
        <v>100</v>
      </c>
      <c r="T217" s="93" t="str">
        <f t="shared" si="35"/>
        <v>III</v>
      </c>
      <c r="U217" s="93" t="s">
        <v>198</v>
      </c>
      <c r="V217" s="133"/>
      <c r="W217" s="133"/>
      <c r="X217" s="133"/>
      <c r="Y217" s="96" t="s">
        <v>468</v>
      </c>
      <c r="Z217" s="82" t="s">
        <v>294</v>
      </c>
      <c r="AA217" s="82" t="s">
        <v>48</v>
      </c>
      <c r="AB217" s="82" t="s">
        <v>48</v>
      </c>
      <c r="AC217" s="82" t="s">
        <v>348</v>
      </c>
      <c r="AD217" s="82" t="s">
        <v>469</v>
      </c>
      <c r="AE217" s="117" t="s">
        <v>48</v>
      </c>
    </row>
    <row r="218" spans="1:31" s="79" customFormat="1" ht="68.45" customHeight="1">
      <c r="A218" s="133"/>
      <c r="B218" s="133"/>
      <c r="C218" s="133"/>
      <c r="D218" s="140"/>
      <c r="E218" s="140"/>
      <c r="F218" s="103" t="s">
        <v>55</v>
      </c>
      <c r="G218" s="82" t="s">
        <v>61</v>
      </c>
      <c r="H218" s="103" t="s">
        <v>355</v>
      </c>
      <c r="I218" s="103" t="s">
        <v>356</v>
      </c>
      <c r="J218" s="82" t="s">
        <v>357</v>
      </c>
      <c r="K218" s="82" t="s">
        <v>358</v>
      </c>
      <c r="L218" s="82" t="s">
        <v>263</v>
      </c>
      <c r="M218" s="82" t="s">
        <v>359</v>
      </c>
      <c r="N218" s="91">
        <v>2</v>
      </c>
      <c r="O218" s="91">
        <v>1</v>
      </c>
      <c r="P218" s="93">
        <f t="shared" si="36"/>
        <v>2</v>
      </c>
      <c r="Q218" s="93" t="str">
        <f t="shared" si="37"/>
        <v>Bajo</v>
      </c>
      <c r="R218" s="91">
        <v>10</v>
      </c>
      <c r="S218" s="93">
        <f t="shared" si="38"/>
        <v>20</v>
      </c>
      <c r="T218" s="93" t="str">
        <f t="shared" si="35"/>
        <v>IV</v>
      </c>
      <c r="U218" s="93" t="str">
        <f t="shared" si="34"/>
        <v>Aceptable</v>
      </c>
      <c r="V218" s="133"/>
      <c r="W218" s="133"/>
      <c r="X218" s="133"/>
      <c r="Y218" s="82" t="s">
        <v>360</v>
      </c>
      <c r="Z218" s="82" t="s">
        <v>285</v>
      </c>
      <c r="AA218" s="82" t="s">
        <v>44</v>
      </c>
      <c r="AB218" s="82" t="s">
        <v>44</v>
      </c>
      <c r="AC218" s="82" t="s">
        <v>44</v>
      </c>
      <c r="AD218" s="82" t="s">
        <v>361</v>
      </c>
      <c r="AE218" s="117" t="s">
        <v>324</v>
      </c>
    </row>
    <row r="219" spans="1:31" s="79" customFormat="1" ht="68.45" customHeight="1">
      <c r="A219" s="133"/>
      <c r="B219" s="133"/>
      <c r="C219" s="133"/>
      <c r="D219" s="140"/>
      <c r="E219" s="140"/>
      <c r="F219" s="96" t="s">
        <v>51</v>
      </c>
      <c r="G219" s="82" t="s">
        <v>57</v>
      </c>
      <c r="H219" s="82" t="s">
        <v>306</v>
      </c>
      <c r="I219" s="82" t="s">
        <v>352</v>
      </c>
      <c r="J219" s="82" t="s">
        <v>41</v>
      </c>
      <c r="K219" s="82" t="s">
        <v>262</v>
      </c>
      <c r="L219" s="82" t="s">
        <v>262</v>
      </c>
      <c r="M219" s="82" t="s">
        <v>308</v>
      </c>
      <c r="N219" s="90">
        <v>2</v>
      </c>
      <c r="O219" s="90">
        <v>3</v>
      </c>
      <c r="P219" s="92">
        <f t="shared" si="36"/>
        <v>6</v>
      </c>
      <c r="Q219" s="93" t="str">
        <f t="shared" si="37"/>
        <v>Medio</v>
      </c>
      <c r="R219" s="90">
        <v>60</v>
      </c>
      <c r="S219" s="93">
        <f t="shared" si="38"/>
        <v>360</v>
      </c>
      <c r="T219" s="93" t="str">
        <f t="shared" si="35"/>
        <v>II</v>
      </c>
      <c r="U219" s="93" t="str">
        <f t="shared" si="34"/>
        <v>No Aceptable o Aceptable con controles</v>
      </c>
      <c r="V219" s="133"/>
      <c r="W219" s="133"/>
      <c r="X219" s="133"/>
      <c r="Y219" s="94" t="s">
        <v>353</v>
      </c>
      <c r="Z219" s="95" t="s">
        <v>310</v>
      </c>
      <c r="AA219" s="89" t="s">
        <v>354</v>
      </c>
      <c r="AB219" s="89" t="s">
        <v>354</v>
      </c>
      <c r="AC219" s="82" t="s">
        <v>48</v>
      </c>
      <c r="AD219" s="82" t="s">
        <v>311</v>
      </c>
      <c r="AE219" s="117" t="s">
        <v>48</v>
      </c>
    </row>
    <row r="220" spans="1:31" s="79" customFormat="1" ht="68.45" customHeight="1">
      <c r="A220" s="133"/>
      <c r="B220" s="133"/>
      <c r="C220" s="133"/>
      <c r="D220" s="140"/>
      <c r="E220" s="140"/>
      <c r="F220" s="82" t="s">
        <v>51</v>
      </c>
      <c r="G220" s="82" t="s">
        <v>57</v>
      </c>
      <c r="H220" s="82" t="s">
        <v>40</v>
      </c>
      <c r="I220" s="82" t="s">
        <v>38</v>
      </c>
      <c r="J220" s="82" t="s">
        <v>41</v>
      </c>
      <c r="K220" s="82" t="s">
        <v>299</v>
      </c>
      <c r="L220" s="82" t="s">
        <v>300</v>
      </c>
      <c r="M220" s="82" t="s">
        <v>301</v>
      </c>
      <c r="N220" s="90">
        <v>2</v>
      </c>
      <c r="O220" s="90">
        <v>3</v>
      </c>
      <c r="P220" s="92">
        <f t="shared" si="36"/>
        <v>6</v>
      </c>
      <c r="Q220" s="93" t="str">
        <f t="shared" si="37"/>
        <v>Medio</v>
      </c>
      <c r="R220" s="90">
        <v>60</v>
      </c>
      <c r="S220" s="92">
        <f t="shared" si="38"/>
        <v>360</v>
      </c>
      <c r="T220" s="93" t="str">
        <f t="shared" si="35"/>
        <v>II</v>
      </c>
      <c r="U220" s="92" t="str">
        <f t="shared" si="34"/>
        <v>No Aceptable o Aceptable con controles</v>
      </c>
      <c r="V220" s="133"/>
      <c r="W220" s="133"/>
      <c r="X220" s="133"/>
      <c r="Y220" s="96" t="s">
        <v>476</v>
      </c>
      <c r="Z220" s="82" t="s">
        <v>303</v>
      </c>
      <c r="AA220" s="82" t="s">
        <v>48</v>
      </c>
      <c r="AB220" s="82" t="s">
        <v>48</v>
      </c>
      <c r="AC220" s="82" t="s">
        <v>455</v>
      </c>
      <c r="AD220" s="82" t="s">
        <v>456</v>
      </c>
      <c r="AE220" s="117" t="s">
        <v>48</v>
      </c>
    </row>
    <row r="221" spans="1:31" s="79" customFormat="1" ht="68.45" customHeight="1">
      <c r="A221" s="133"/>
      <c r="B221" s="133"/>
      <c r="C221" s="133"/>
      <c r="D221" s="140"/>
      <c r="E221" s="140"/>
      <c r="F221" s="96" t="s">
        <v>51</v>
      </c>
      <c r="G221" s="82" t="s">
        <v>57</v>
      </c>
      <c r="H221" s="82" t="s">
        <v>325</v>
      </c>
      <c r="I221" s="82" t="s">
        <v>326</v>
      </c>
      <c r="J221" s="82" t="s">
        <v>327</v>
      </c>
      <c r="K221" s="82" t="s">
        <v>83</v>
      </c>
      <c r="L221" s="82" t="s">
        <v>94</v>
      </c>
      <c r="M221" s="82" t="s">
        <v>85</v>
      </c>
      <c r="N221" s="90">
        <v>2</v>
      </c>
      <c r="O221" s="90">
        <v>1</v>
      </c>
      <c r="P221" s="92">
        <f t="shared" si="36"/>
        <v>2</v>
      </c>
      <c r="Q221" s="93" t="str">
        <f t="shared" si="37"/>
        <v>Bajo</v>
      </c>
      <c r="R221" s="90">
        <v>10</v>
      </c>
      <c r="S221" s="93">
        <f t="shared" si="38"/>
        <v>20</v>
      </c>
      <c r="T221" s="93" t="str">
        <f t="shared" si="35"/>
        <v>IV</v>
      </c>
      <c r="U221" s="93" t="str">
        <f t="shared" si="34"/>
        <v>Aceptable</v>
      </c>
      <c r="V221" s="133"/>
      <c r="W221" s="133"/>
      <c r="X221" s="133"/>
      <c r="Y221" s="96" t="s">
        <v>86</v>
      </c>
      <c r="Z221" s="82" t="s">
        <v>329</v>
      </c>
      <c r="AA221" s="82" t="s">
        <v>48</v>
      </c>
      <c r="AB221" s="82" t="s">
        <v>44</v>
      </c>
      <c r="AC221" s="82" t="s">
        <v>330</v>
      </c>
      <c r="AD221" s="82" t="s">
        <v>331</v>
      </c>
      <c r="AE221" s="117" t="s">
        <v>48</v>
      </c>
    </row>
    <row r="222" spans="1:31" s="79" customFormat="1" ht="68.45" customHeight="1">
      <c r="A222" s="133"/>
      <c r="B222" s="133"/>
      <c r="C222" s="133"/>
      <c r="D222" s="140"/>
      <c r="E222" s="140"/>
      <c r="F222" s="82" t="s">
        <v>51</v>
      </c>
      <c r="G222" s="82" t="s">
        <v>57</v>
      </c>
      <c r="H222" s="82" t="s">
        <v>317</v>
      </c>
      <c r="I222" s="82" t="s">
        <v>318</v>
      </c>
      <c r="J222" s="82" t="s">
        <v>319</v>
      </c>
      <c r="K222" s="82" t="s">
        <v>262</v>
      </c>
      <c r="L222" s="82" t="s">
        <v>263</v>
      </c>
      <c r="M222" s="82" t="s">
        <v>308</v>
      </c>
      <c r="N222" s="91">
        <v>6</v>
      </c>
      <c r="O222" s="91">
        <v>3</v>
      </c>
      <c r="P222" s="93">
        <f t="shared" si="36"/>
        <v>18</v>
      </c>
      <c r="Q222" s="93" t="str">
        <f t="shared" si="37"/>
        <v>Alto</v>
      </c>
      <c r="R222" s="91">
        <v>25</v>
      </c>
      <c r="S222" s="93">
        <f t="shared" si="38"/>
        <v>450</v>
      </c>
      <c r="T222" s="93" t="str">
        <f t="shared" si="35"/>
        <v>II</v>
      </c>
      <c r="U222" s="93" t="str">
        <f t="shared" si="34"/>
        <v>No Aceptable o Aceptable con controles</v>
      </c>
      <c r="V222" s="133"/>
      <c r="W222" s="133"/>
      <c r="X222" s="133"/>
      <c r="Y222" s="96" t="s">
        <v>320</v>
      </c>
      <c r="Z222" s="82" t="s">
        <v>321</v>
      </c>
      <c r="AA222" s="82" t="s">
        <v>48</v>
      </c>
      <c r="AB222" s="82" t="s">
        <v>48</v>
      </c>
      <c r="AC222" s="82" t="s">
        <v>322</v>
      </c>
      <c r="AD222" s="82" t="s">
        <v>323</v>
      </c>
      <c r="AE222" s="117" t="s">
        <v>48</v>
      </c>
    </row>
    <row r="223" spans="1:31" s="79" customFormat="1" ht="68.45" customHeight="1">
      <c r="A223" s="133" t="s">
        <v>36</v>
      </c>
      <c r="B223" s="133" t="s">
        <v>514</v>
      </c>
      <c r="C223" s="133" t="s">
        <v>515</v>
      </c>
      <c r="D223" s="133" t="s">
        <v>516</v>
      </c>
      <c r="E223" s="140" t="s">
        <v>517</v>
      </c>
      <c r="F223" s="82" t="s">
        <v>51</v>
      </c>
      <c r="G223" s="90" t="s">
        <v>258</v>
      </c>
      <c r="H223" s="90" t="s">
        <v>397</v>
      </c>
      <c r="I223" s="82" t="s">
        <v>260</v>
      </c>
      <c r="J223" s="82" t="s">
        <v>398</v>
      </c>
      <c r="K223" s="82" t="s">
        <v>399</v>
      </c>
      <c r="L223" s="82" t="s">
        <v>263</v>
      </c>
      <c r="M223" s="82" t="s">
        <v>264</v>
      </c>
      <c r="N223" s="91">
        <v>2</v>
      </c>
      <c r="O223" s="91">
        <v>1</v>
      </c>
      <c r="P223" s="93">
        <f t="shared" si="36"/>
        <v>2</v>
      </c>
      <c r="Q223" s="93" t="str">
        <f t="shared" si="37"/>
        <v>Bajo</v>
      </c>
      <c r="R223" s="91">
        <v>10</v>
      </c>
      <c r="S223" s="93">
        <f t="shared" si="38"/>
        <v>20</v>
      </c>
      <c r="T223" s="93" t="str">
        <f t="shared" si="35"/>
        <v>IV</v>
      </c>
      <c r="U223" s="93" t="str">
        <f t="shared" si="34"/>
        <v>Aceptable</v>
      </c>
      <c r="V223" s="141">
        <v>3</v>
      </c>
      <c r="W223" s="141">
        <v>0</v>
      </c>
      <c r="X223" s="141">
        <f>V223+W223</f>
        <v>3</v>
      </c>
      <c r="Y223" s="94" t="s">
        <v>265</v>
      </c>
      <c r="Z223" s="82" t="s">
        <v>266</v>
      </c>
      <c r="AA223" s="82" t="s">
        <v>48</v>
      </c>
      <c r="AB223" s="82" t="s">
        <v>48</v>
      </c>
      <c r="AC223" s="82" t="s">
        <v>48</v>
      </c>
      <c r="AD223" s="82" t="s">
        <v>268</v>
      </c>
      <c r="AE223" s="117" t="s">
        <v>324</v>
      </c>
    </row>
    <row r="224" spans="1:31" s="79" customFormat="1" ht="68.45" customHeight="1">
      <c r="A224" s="133"/>
      <c r="B224" s="133"/>
      <c r="C224" s="133"/>
      <c r="D224" s="133"/>
      <c r="E224" s="140"/>
      <c r="F224" s="82" t="s">
        <v>51</v>
      </c>
      <c r="G224" s="105" t="s">
        <v>258</v>
      </c>
      <c r="H224" s="82" t="s">
        <v>270</v>
      </c>
      <c r="I224" s="82" t="s">
        <v>271</v>
      </c>
      <c r="J224" s="82" t="s">
        <v>272</v>
      </c>
      <c r="K224" s="82" t="s">
        <v>262</v>
      </c>
      <c r="L224" s="82" t="s">
        <v>262</v>
      </c>
      <c r="M224" s="82" t="s">
        <v>262</v>
      </c>
      <c r="N224" s="90">
        <v>2</v>
      </c>
      <c r="O224" s="90">
        <v>1</v>
      </c>
      <c r="P224" s="92">
        <f t="shared" si="36"/>
        <v>2</v>
      </c>
      <c r="Q224" s="93" t="str">
        <f t="shared" si="37"/>
        <v>Bajo</v>
      </c>
      <c r="R224" s="90">
        <v>10</v>
      </c>
      <c r="S224" s="92">
        <f t="shared" si="38"/>
        <v>20</v>
      </c>
      <c r="T224" s="93" t="str">
        <f t="shared" si="35"/>
        <v>IV</v>
      </c>
      <c r="U224" s="92" t="str">
        <f t="shared" si="34"/>
        <v>Aceptable</v>
      </c>
      <c r="V224" s="141"/>
      <c r="W224" s="141"/>
      <c r="X224" s="141"/>
      <c r="Y224" s="96" t="s">
        <v>273</v>
      </c>
      <c r="Z224" s="82" t="s">
        <v>266</v>
      </c>
      <c r="AA224" s="82" t="s">
        <v>48</v>
      </c>
      <c r="AB224" s="82" t="s">
        <v>48</v>
      </c>
      <c r="AC224" s="82" t="s">
        <v>48</v>
      </c>
      <c r="AD224" s="82" t="s">
        <v>274</v>
      </c>
      <c r="AE224" s="117" t="s">
        <v>324</v>
      </c>
    </row>
    <row r="225" spans="1:31" s="79" customFormat="1" ht="68.45" customHeight="1">
      <c r="A225" s="133"/>
      <c r="B225" s="133"/>
      <c r="C225" s="133"/>
      <c r="D225" s="133"/>
      <c r="E225" s="140"/>
      <c r="F225" s="82" t="s">
        <v>51</v>
      </c>
      <c r="G225" s="82" t="s">
        <v>58</v>
      </c>
      <c r="H225" s="82" t="s">
        <v>425</v>
      </c>
      <c r="I225" s="82" t="s">
        <v>426</v>
      </c>
      <c r="J225" s="82" t="s">
        <v>427</v>
      </c>
      <c r="K225" s="82" t="s">
        <v>262</v>
      </c>
      <c r="L225" s="82" t="s">
        <v>373</v>
      </c>
      <c r="M225" s="82" t="s">
        <v>374</v>
      </c>
      <c r="N225" s="90">
        <v>2</v>
      </c>
      <c r="O225" s="90">
        <v>3</v>
      </c>
      <c r="P225" s="92">
        <f t="shared" si="36"/>
        <v>6</v>
      </c>
      <c r="Q225" s="93" t="str">
        <f t="shared" si="37"/>
        <v>Medio</v>
      </c>
      <c r="R225" s="90">
        <v>10</v>
      </c>
      <c r="S225" s="92">
        <f t="shared" si="38"/>
        <v>60</v>
      </c>
      <c r="T225" s="93" t="str">
        <f t="shared" si="35"/>
        <v>III</v>
      </c>
      <c r="U225" s="93" t="s">
        <v>198</v>
      </c>
      <c r="V225" s="141"/>
      <c r="W225" s="141"/>
      <c r="X225" s="141"/>
      <c r="Y225" s="96" t="s">
        <v>375</v>
      </c>
      <c r="Z225" s="82" t="s">
        <v>376</v>
      </c>
      <c r="AA225" s="82" t="s">
        <v>48</v>
      </c>
      <c r="AB225" s="82" t="s">
        <v>48</v>
      </c>
      <c r="AC225" s="82" t="s">
        <v>48</v>
      </c>
      <c r="AD225" s="82" t="s">
        <v>377</v>
      </c>
      <c r="AE225" s="117" t="s">
        <v>48</v>
      </c>
    </row>
    <row r="226" spans="1:31" s="79" customFormat="1" ht="68.45" customHeight="1">
      <c r="A226" s="133"/>
      <c r="B226" s="133"/>
      <c r="C226" s="133"/>
      <c r="D226" s="133"/>
      <c r="E226" s="140"/>
      <c r="F226" s="82" t="s">
        <v>51</v>
      </c>
      <c r="G226" s="82" t="s">
        <v>58</v>
      </c>
      <c r="H226" s="82" t="s">
        <v>400</v>
      </c>
      <c r="I226" s="82" t="s">
        <v>401</v>
      </c>
      <c r="J226" s="82" t="s">
        <v>402</v>
      </c>
      <c r="K226" s="82" t="s">
        <v>262</v>
      </c>
      <c r="L226" s="82" t="s">
        <v>373</v>
      </c>
      <c r="M226" s="82" t="s">
        <v>374</v>
      </c>
      <c r="N226" s="90">
        <v>2</v>
      </c>
      <c r="O226" s="90">
        <v>3</v>
      </c>
      <c r="P226" s="92">
        <f t="shared" si="36"/>
        <v>6</v>
      </c>
      <c r="Q226" s="93" t="str">
        <f t="shared" si="37"/>
        <v>Medio</v>
      </c>
      <c r="R226" s="90">
        <v>10</v>
      </c>
      <c r="S226" s="92">
        <f t="shared" si="38"/>
        <v>60</v>
      </c>
      <c r="T226" s="93" t="str">
        <f t="shared" si="35"/>
        <v>III</v>
      </c>
      <c r="U226" s="93" t="s">
        <v>198</v>
      </c>
      <c r="V226" s="141"/>
      <c r="W226" s="141"/>
      <c r="X226" s="141"/>
      <c r="Y226" s="96" t="s">
        <v>375</v>
      </c>
      <c r="Z226" s="82" t="s">
        <v>376</v>
      </c>
      <c r="AA226" s="82" t="s">
        <v>48</v>
      </c>
      <c r="AB226" s="82" t="s">
        <v>48</v>
      </c>
      <c r="AC226" s="82" t="s">
        <v>48</v>
      </c>
      <c r="AD226" s="82" t="s">
        <v>377</v>
      </c>
      <c r="AE226" s="117" t="s">
        <v>48</v>
      </c>
    </row>
    <row r="227" spans="1:31" s="79" customFormat="1" ht="68.45" customHeight="1">
      <c r="A227" s="133"/>
      <c r="B227" s="133"/>
      <c r="C227" s="133"/>
      <c r="D227" s="133"/>
      <c r="E227" s="140"/>
      <c r="F227" s="82" t="s">
        <v>51</v>
      </c>
      <c r="G227" s="82" t="s">
        <v>58</v>
      </c>
      <c r="H227" s="82" t="s">
        <v>370</v>
      </c>
      <c r="I227" s="82" t="s">
        <v>371</v>
      </c>
      <c r="J227" s="82" t="s">
        <v>372</v>
      </c>
      <c r="K227" s="82" t="s">
        <v>262</v>
      </c>
      <c r="L227" s="82" t="s">
        <v>373</v>
      </c>
      <c r="M227" s="82" t="s">
        <v>374</v>
      </c>
      <c r="N227" s="90">
        <v>2</v>
      </c>
      <c r="O227" s="90">
        <v>3</v>
      </c>
      <c r="P227" s="92">
        <f t="shared" si="36"/>
        <v>6</v>
      </c>
      <c r="Q227" s="93" t="str">
        <f t="shared" si="37"/>
        <v>Medio</v>
      </c>
      <c r="R227" s="90">
        <v>10</v>
      </c>
      <c r="S227" s="92">
        <f t="shared" si="38"/>
        <v>60</v>
      </c>
      <c r="T227" s="93" t="str">
        <f t="shared" si="35"/>
        <v>III</v>
      </c>
      <c r="U227" s="93" t="s">
        <v>198</v>
      </c>
      <c r="V227" s="141"/>
      <c r="W227" s="141"/>
      <c r="X227" s="141"/>
      <c r="Y227" s="96" t="s">
        <v>375</v>
      </c>
      <c r="Z227" s="82" t="s">
        <v>376</v>
      </c>
      <c r="AA227" s="82" t="s">
        <v>48</v>
      </c>
      <c r="AB227" s="82" t="s">
        <v>48</v>
      </c>
      <c r="AC227" s="82" t="s">
        <v>48</v>
      </c>
      <c r="AD227" s="82" t="s">
        <v>377</v>
      </c>
      <c r="AE227" s="117" t="s">
        <v>48</v>
      </c>
    </row>
    <row r="228" spans="1:31" s="79" customFormat="1" ht="68.45" customHeight="1">
      <c r="A228" s="133"/>
      <c r="B228" s="133"/>
      <c r="C228" s="133"/>
      <c r="D228" s="133"/>
      <c r="E228" s="140"/>
      <c r="F228" s="82" t="s">
        <v>51</v>
      </c>
      <c r="G228" s="82" t="s">
        <v>56</v>
      </c>
      <c r="H228" s="82" t="s">
        <v>403</v>
      </c>
      <c r="I228" s="82" t="s">
        <v>512</v>
      </c>
      <c r="J228" s="82" t="s">
        <v>405</v>
      </c>
      <c r="K228" s="82" t="s">
        <v>262</v>
      </c>
      <c r="L228" s="82" t="s">
        <v>278</v>
      </c>
      <c r="M228" s="82" t="s">
        <v>292</v>
      </c>
      <c r="N228" s="91">
        <v>2</v>
      </c>
      <c r="O228" s="91">
        <v>2</v>
      </c>
      <c r="P228" s="93">
        <f t="shared" si="36"/>
        <v>4</v>
      </c>
      <c r="Q228" s="93" t="str">
        <f t="shared" si="37"/>
        <v>Bajo</v>
      </c>
      <c r="R228" s="91">
        <v>25</v>
      </c>
      <c r="S228" s="93">
        <f t="shared" si="38"/>
        <v>100</v>
      </c>
      <c r="T228" s="93" t="str">
        <f t="shared" si="35"/>
        <v>III</v>
      </c>
      <c r="U228" s="93" t="s">
        <v>198</v>
      </c>
      <c r="V228" s="141"/>
      <c r="W228" s="141"/>
      <c r="X228" s="141"/>
      <c r="Y228" s="96" t="s">
        <v>406</v>
      </c>
      <c r="Z228" s="82" t="s">
        <v>407</v>
      </c>
      <c r="AA228" s="82" t="s">
        <v>48</v>
      </c>
      <c r="AB228" s="82" t="s">
        <v>48</v>
      </c>
      <c r="AC228" s="82" t="s">
        <v>408</v>
      </c>
      <c r="AD228" s="82" t="s">
        <v>409</v>
      </c>
      <c r="AE228" s="117" t="s">
        <v>48</v>
      </c>
    </row>
    <row r="229" spans="1:31" s="79" customFormat="1" ht="68.45" customHeight="1">
      <c r="A229" s="133"/>
      <c r="B229" s="133"/>
      <c r="C229" s="133"/>
      <c r="D229" s="133"/>
      <c r="E229" s="140"/>
      <c r="F229" s="82" t="s">
        <v>51</v>
      </c>
      <c r="G229" s="82" t="s">
        <v>56</v>
      </c>
      <c r="H229" s="82" t="s">
        <v>275</v>
      </c>
      <c r="I229" s="82" t="s">
        <v>410</v>
      </c>
      <c r="J229" s="82" t="s">
        <v>411</v>
      </c>
      <c r="K229" s="82" t="s">
        <v>412</v>
      </c>
      <c r="L229" s="82" t="s">
        <v>278</v>
      </c>
      <c r="M229" s="82" t="s">
        <v>292</v>
      </c>
      <c r="N229" s="91">
        <v>2</v>
      </c>
      <c r="O229" s="91">
        <v>1</v>
      </c>
      <c r="P229" s="93">
        <f t="shared" si="36"/>
        <v>2</v>
      </c>
      <c r="Q229" s="93" t="str">
        <f t="shared" si="37"/>
        <v>Bajo</v>
      </c>
      <c r="R229" s="91">
        <v>10</v>
      </c>
      <c r="S229" s="93">
        <f t="shared" si="38"/>
        <v>20</v>
      </c>
      <c r="T229" s="93" t="str">
        <f t="shared" si="35"/>
        <v>IV</v>
      </c>
      <c r="U229" s="93" t="str">
        <f t="shared" si="34"/>
        <v>Aceptable</v>
      </c>
      <c r="V229" s="141"/>
      <c r="W229" s="141"/>
      <c r="X229" s="141"/>
      <c r="Y229" s="96" t="s">
        <v>406</v>
      </c>
      <c r="Z229" s="82" t="s">
        <v>413</v>
      </c>
      <c r="AA229" s="82" t="s">
        <v>48</v>
      </c>
      <c r="AB229" s="82" t="s">
        <v>48</v>
      </c>
      <c r="AC229" s="82" t="s">
        <v>408</v>
      </c>
      <c r="AD229" s="82" t="s">
        <v>409</v>
      </c>
      <c r="AE229" s="117" t="s">
        <v>48</v>
      </c>
    </row>
    <row r="230" spans="1:31" s="79" customFormat="1" ht="68.45" customHeight="1">
      <c r="A230" s="133"/>
      <c r="B230" s="133"/>
      <c r="C230" s="133"/>
      <c r="D230" s="133"/>
      <c r="E230" s="140"/>
      <c r="F230" s="82" t="s">
        <v>51</v>
      </c>
      <c r="G230" s="82" t="s">
        <v>46</v>
      </c>
      <c r="H230" s="82" t="s">
        <v>288</v>
      </c>
      <c r="I230" s="82" t="s">
        <v>428</v>
      </c>
      <c r="J230" s="82" t="s">
        <v>415</v>
      </c>
      <c r="K230" s="82" t="s">
        <v>416</v>
      </c>
      <c r="L230" s="82" t="s">
        <v>291</v>
      </c>
      <c r="M230" s="82" t="s">
        <v>292</v>
      </c>
      <c r="N230" s="91">
        <v>2</v>
      </c>
      <c r="O230" s="91">
        <v>2</v>
      </c>
      <c r="P230" s="93">
        <f t="shared" si="36"/>
        <v>4</v>
      </c>
      <c r="Q230" s="93" t="str">
        <f t="shared" ref="Q230:Q303" si="39">IF(P230="","",IF(ISTEXT(P230),"N/A",IF(OR(P230=2,P230=4),"Bajo",IF(OR(P230=6,P230=8),"Medio",IF(OR(P230=10,P230=12,P230=18,P230=20),"Alto",IF(OR(P230=24,P230=30,P230=40),"Muy Alto","Error"))))))</f>
        <v>Bajo</v>
      </c>
      <c r="R230" s="91">
        <v>25</v>
      </c>
      <c r="S230" s="93">
        <f t="shared" si="38"/>
        <v>100</v>
      </c>
      <c r="T230" s="93" t="str">
        <f t="shared" si="35"/>
        <v>III</v>
      </c>
      <c r="U230" s="93" t="s">
        <v>198</v>
      </c>
      <c r="V230" s="141"/>
      <c r="W230" s="141"/>
      <c r="X230" s="141"/>
      <c r="Y230" s="96" t="s">
        <v>347</v>
      </c>
      <c r="Z230" s="82" t="s">
        <v>294</v>
      </c>
      <c r="AA230" s="82" t="s">
        <v>48</v>
      </c>
      <c r="AB230" s="82" t="s">
        <v>48</v>
      </c>
      <c r="AC230" s="82" t="s">
        <v>348</v>
      </c>
      <c r="AD230" s="82" t="s">
        <v>467</v>
      </c>
      <c r="AE230" s="117" t="s">
        <v>48</v>
      </c>
    </row>
    <row r="231" spans="1:31" s="79" customFormat="1" ht="68.45" customHeight="1">
      <c r="A231" s="133"/>
      <c r="B231" s="133"/>
      <c r="C231" s="133"/>
      <c r="D231" s="133"/>
      <c r="E231" s="140"/>
      <c r="F231" s="82" t="s">
        <v>51</v>
      </c>
      <c r="G231" s="82" t="s">
        <v>46</v>
      </c>
      <c r="H231" s="82" t="s">
        <v>59</v>
      </c>
      <c r="I231" s="82" t="s">
        <v>349</v>
      </c>
      <c r="J231" s="82" t="s">
        <v>513</v>
      </c>
      <c r="K231" s="82" t="s">
        <v>53</v>
      </c>
      <c r="L231" s="82" t="s">
        <v>291</v>
      </c>
      <c r="M231" s="82" t="s">
        <v>292</v>
      </c>
      <c r="N231" s="91">
        <v>2</v>
      </c>
      <c r="O231" s="91">
        <v>2</v>
      </c>
      <c r="P231" s="93">
        <f t="shared" si="36"/>
        <v>4</v>
      </c>
      <c r="Q231" s="93" t="str">
        <f t="shared" si="39"/>
        <v>Bajo</v>
      </c>
      <c r="R231" s="91">
        <v>25</v>
      </c>
      <c r="S231" s="93">
        <f t="shared" si="38"/>
        <v>100</v>
      </c>
      <c r="T231" s="93" t="str">
        <f t="shared" si="35"/>
        <v>III</v>
      </c>
      <c r="U231" s="93" t="s">
        <v>198</v>
      </c>
      <c r="V231" s="141"/>
      <c r="W231" s="141"/>
      <c r="X231" s="141"/>
      <c r="Y231" s="96" t="s">
        <v>468</v>
      </c>
      <c r="Z231" s="82" t="s">
        <v>294</v>
      </c>
      <c r="AA231" s="82" t="s">
        <v>48</v>
      </c>
      <c r="AB231" s="82" t="s">
        <v>48</v>
      </c>
      <c r="AC231" s="82" t="s">
        <v>348</v>
      </c>
      <c r="AD231" s="82" t="s">
        <v>469</v>
      </c>
      <c r="AE231" s="117" t="s">
        <v>48</v>
      </c>
    </row>
    <row r="232" spans="1:31" s="79" customFormat="1" ht="68.45" customHeight="1">
      <c r="A232" s="133"/>
      <c r="B232" s="133"/>
      <c r="C232" s="133"/>
      <c r="D232" s="133"/>
      <c r="E232" s="140"/>
      <c r="F232" s="82" t="s">
        <v>51</v>
      </c>
      <c r="G232" s="82" t="s">
        <v>57</v>
      </c>
      <c r="H232" s="82" t="s">
        <v>317</v>
      </c>
      <c r="I232" s="82" t="s">
        <v>318</v>
      </c>
      <c r="J232" s="82" t="s">
        <v>319</v>
      </c>
      <c r="K232" s="82" t="s">
        <v>262</v>
      </c>
      <c r="L232" s="82" t="s">
        <v>263</v>
      </c>
      <c r="M232" s="82" t="s">
        <v>308</v>
      </c>
      <c r="N232" s="91">
        <v>6</v>
      </c>
      <c r="O232" s="91">
        <v>3</v>
      </c>
      <c r="P232" s="93">
        <f t="shared" si="36"/>
        <v>18</v>
      </c>
      <c r="Q232" s="93" t="str">
        <f t="shared" si="39"/>
        <v>Alto</v>
      </c>
      <c r="R232" s="91">
        <v>25</v>
      </c>
      <c r="S232" s="93">
        <f t="shared" si="38"/>
        <v>450</v>
      </c>
      <c r="T232" s="93" t="str">
        <f t="shared" si="35"/>
        <v>II</v>
      </c>
      <c r="U232" s="93" t="str">
        <f t="shared" si="34"/>
        <v>No Aceptable o Aceptable con controles</v>
      </c>
      <c r="V232" s="141"/>
      <c r="W232" s="141"/>
      <c r="X232" s="141"/>
      <c r="Y232" s="96" t="s">
        <v>320</v>
      </c>
      <c r="Z232" s="82" t="s">
        <v>321</v>
      </c>
      <c r="AA232" s="82" t="s">
        <v>48</v>
      </c>
      <c r="AB232" s="82" t="s">
        <v>48</v>
      </c>
      <c r="AC232" s="82" t="s">
        <v>322</v>
      </c>
      <c r="AD232" s="82" t="s">
        <v>323</v>
      </c>
      <c r="AE232" s="117" t="s">
        <v>48</v>
      </c>
    </row>
    <row r="233" spans="1:31" s="79" customFormat="1" ht="68.45" customHeight="1">
      <c r="A233" s="137" t="s">
        <v>36</v>
      </c>
      <c r="B233" s="137" t="s">
        <v>518</v>
      </c>
      <c r="C233" s="137" t="s">
        <v>519</v>
      </c>
      <c r="D233" s="137" t="s">
        <v>520</v>
      </c>
      <c r="E233" s="137" t="s">
        <v>521</v>
      </c>
      <c r="F233" s="82" t="s">
        <v>51</v>
      </c>
      <c r="G233" s="90" t="s">
        <v>258</v>
      </c>
      <c r="H233" s="90" t="s">
        <v>259</v>
      </c>
      <c r="I233" s="82" t="s">
        <v>260</v>
      </c>
      <c r="J233" s="82" t="s">
        <v>261</v>
      </c>
      <c r="K233" s="82" t="s">
        <v>399</v>
      </c>
      <c r="L233" s="82" t="s">
        <v>263</v>
      </c>
      <c r="M233" s="82" t="s">
        <v>264</v>
      </c>
      <c r="N233" s="91">
        <v>2</v>
      </c>
      <c r="O233" s="91">
        <v>1</v>
      </c>
      <c r="P233" s="93">
        <f t="shared" si="36"/>
        <v>2</v>
      </c>
      <c r="Q233" s="93" t="str">
        <f t="shared" si="39"/>
        <v>Bajo</v>
      </c>
      <c r="R233" s="91">
        <v>10</v>
      </c>
      <c r="S233" s="93">
        <f t="shared" si="38"/>
        <v>20</v>
      </c>
      <c r="T233" s="93" t="str">
        <f t="shared" si="35"/>
        <v>IV</v>
      </c>
      <c r="U233" s="93" t="str">
        <f t="shared" si="34"/>
        <v>Aceptable</v>
      </c>
      <c r="V233" s="137">
        <v>0</v>
      </c>
      <c r="W233" s="137">
        <v>49</v>
      </c>
      <c r="X233" s="137">
        <f>V233+W233</f>
        <v>49</v>
      </c>
      <c r="Y233" s="94" t="s">
        <v>265</v>
      </c>
      <c r="Z233" s="82" t="s">
        <v>266</v>
      </c>
      <c r="AA233" s="82" t="s">
        <v>48</v>
      </c>
      <c r="AB233" s="82" t="s">
        <v>48</v>
      </c>
      <c r="AC233" s="82" t="s">
        <v>48</v>
      </c>
      <c r="AD233" s="82" t="s">
        <v>268</v>
      </c>
      <c r="AE233" s="117" t="s">
        <v>324</v>
      </c>
    </row>
    <row r="234" spans="1:31" s="79" customFormat="1" ht="68.45" customHeight="1">
      <c r="A234" s="138"/>
      <c r="B234" s="138"/>
      <c r="C234" s="138"/>
      <c r="D234" s="138"/>
      <c r="E234" s="138"/>
      <c r="F234" s="82" t="s">
        <v>51</v>
      </c>
      <c r="G234" s="82" t="s">
        <v>58</v>
      </c>
      <c r="H234" s="82" t="s">
        <v>400</v>
      </c>
      <c r="I234" s="82" t="s">
        <v>401</v>
      </c>
      <c r="J234" s="82" t="s">
        <v>402</v>
      </c>
      <c r="K234" s="82" t="s">
        <v>262</v>
      </c>
      <c r="L234" s="82" t="s">
        <v>373</v>
      </c>
      <c r="M234" s="82" t="s">
        <v>374</v>
      </c>
      <c r="N234" s="90">
        <v>2</v>
      </c>
      <c r="O234" s="90">
        <v>3</v>
      </c>
      <c r="P234" s="93">
        <f t="shared" si="36"/>
        <v>6</v>
      </c>
      <c r="Q234" s="93" t="str">
        <f t="shared" si="39"/>
        <v>Medio</v>
      </c>
      <c r="R234" s="90">
        <v>10</v>
      </c>
      <c r="S234" s="93">
        <f t="shared" si="38"/>
        <v>60</v>
      </c>
      <c r="T234" s="93" t="str">
        <f t="shared" si="35"/>
        <v>III</v>
      </c>
      <c r="U234" s="93" t="s">
        <v>198</v>
      </c>
      <c r="V234" s="138"/>
      <c r="W234" s="138"/>
      <c r="X234" s="138"/>
      <c r="Y234" s="96" t="s">
        <v>375</v>
      </c>
      <c r="Z234" s="82" t="s">
        <v>376</v>
      </c>
      <c r="AA234" s="82" t="s">
        <v>48</v>
      </c>
      <c r="AB234" s="82" t="s">
        <v>48</v>
      </c>
      <c r="AC234" s="82" t="s">
        <v>48</v>
      </c>
      <c r="AD234" s="82" t="s">
        <v>377</v>
      </c>
      <c r="AE234" s="117" t="s">
        <v>48</v>
      </c>
    </row>
    <row r="235" spans="1:31" s="79" customFormat="1" ht="68.45" customHeight="1">
      <c r="A235" s="138"/>
      <c r="B235" s="138"/>
      <c r="C235" s="138"/>
      <c r="D235" s="138"/>
      <c r="E235" s="138"/>
      <c r="F235" s="82" t="s">
        <v>51</v>
      </c>
      <c r="G235" s="82" t="s">
        <v>58</v>
      </c>
      <c r="H235" s="82" t="s">
        <v>370</v>
      </c>
      <c r="I235" s="82" t="s">
        <v>371</v>
      </c>
      <c r="J235" s="82" t="s">
        <v>372</v>
      </c>
      <c r="K235" s="82" t="s">
        <v>262</v>
      </c>
      <c r="L235" s="82" t="s">
        <v>373</v>
      </c>
      <c r="M235" s="82" t="s">
        <v>374</v>
      </c>
      <c r="N235" s="90">
        <v>2</v>
      </c>
      <c r="O235" s="90">
        <v>3</v>
      </c>
      <c r="P235" s="93">
        <f t="shared" si="36"/>
        <v>6</v>
      </c>
      <c r="Q235" s="93" t="str">
        <f t="shared" si="39"/>
        <v>Medio</v>
      </c>
      <c r="R235" s="90">
        <v>10</v>
      </c>
      <c r="S235" s="93">
        <f t="shared" si="38"/>
        <v>60</v>
      </c>
      <c r="T235" s="93" t="str">
        <f t="shared" si="35"/>
        <v>III</v>
      </c>
      <c r="U235" s="93" t="s">
        <v>198</v>
      </c>
      <c r="V235" s="138"/>
      <c r="W235" s="138"/>
      <c r="X235" s="138"/>
      <c r="Y235" s="96" t="s">
        <v>375</v>
      </c>
      <c r="Z235" s="82" t="s">
        <v>376</v>
      </c>
      <c r="AA235" s="82" t="s">
        <v>48</v>
      </c>
      <c r="AB235" s="82" t="s">
        <v>48</v>
      </c>
      <c r="AC235" s="82" t="s">
        <v>48</v>
      </c>
      <c r="AD235" s="82" t="s">
        <v>377</v>
      </c>
      <c r="AE235" s="117" t="s">
        <v>48</v>
      </c>
    </row>
    <row r="236" spans="1:31" s="79" customFormat="1" ht="68.45" customHeight="1">
      <c r="A236" s="138"/>
      <c r="B236" s="138"/>
      <c r="C236" s="138"/>
      <c r="D236" s="138"/>
      <c r="E236" s="138"/>
      <c r="F236" s="82" t="s">
        <v>51</v>
      </c>
      <c r="G236" s="82" t="s">
        <v>56</v>
      </c>
      <c r="H236" s="82" t="s">
        <v>403</v>
      </c>
      <c r="I236" s="82" t="s">
        <v>404</v>
      </c>
      <c r="J236" s="82" t="s">
        <v>405</v>
      </c>
      <c r="K236" s="82" t="s">
        <v>262</v>
      </c>
      <c r="L236" s="82" t="s">
        <v>278</v>
      </c>
      <c r="M236" s="82" t="s">
        <v>262</v>
      </c>
      <c r="N236" s="91">
        <v>2</v>
      </c>
      <c r="O236" s="91">
        <v>2</v>
      </c>
      <c r="P236" s="93">
        <f t="shared" si="36"/>
        <v>4</v>
      </c>
      <c r="Q236" s="93" t="str">
        <f t="shared" si="39"/>
        <v>Bajo</v>
      </c>
      <c r="R236" s="91">
        <v>25</v>
      </c>
      <c r="S236" s="93">
        <f t="shared" si="38"/>
        <v>100</v>
      </c>
      <c r="T236" s="93" t="str">
        <f t="shared" si="35"/>
        <v>III</v>
      </c>
      <c r="U236" s="93" t="s">
        <v>198</v>
      </c>
      <c r="V236" s="138"/>
      <c r="W236" s="138"/>
      <c r="X236" s="138"/>
      <c r="Y236" s="96" t="s">
        <v>406</v>
      </c>
      <c r="Z236" s="82" t="s">
        <v>407</v>
      </c>
      <c r="AA236" s="82" t="s">
        <v>48</v>
      </c>
      <c r="AB236" s="82" t="s">
        <v>48</v>
      </c>
      <c r="AC236" s="82" t="s">
        <v>408</v>
      </c>
      <c r="AD236" s="82" t="s">
        <v>522</v>
      </c>
      <c r="AE236" s="117" t="s">
        <v>48</v>
      </c>
    </row>
    <row r="237" spans="1:31" s="79" customFormat="1" ht="68.45" customHeight="1">
      <c r="A237" s="138"/>
      <c r="B237" s="138"/>
      <c r="C237" s="138"/>
      <c r="D237" s="138"/>
      <c r="E237" s="138"/>
      <c r="F237" s="82" t="s">
        <v>51</v>
      </c>
      <c r="G237" s="82" t="s">
        <v>56</v>
      </c>
      <c r="H237" s="82" t="s">
        <v>275</v>
      </c>
      <c r="I237" s="82" t="s">
        <v>410</v>
      </c>
      <c r="J237" s="82" t="s">
        <v>411</v>
      </c>
      <c r="K237" s="82" t="s">
        <v>412</v>
      </c>
      <c r="L237" s="82" t="s">
        <v>278</v>
      </c>
      <c r="M237" s="82" t="s">
        <v>292</v>
      </c>
      <c r="N237" s="91">
        <v>2</v>
      </c>
      <c r="O237" s="91">
        <v>1</v>
      </c>
      <c r="P237" s="93">
        <f t="shared" si="36"/>
        <v>2</v>
      </c>
      <c r="Q237" s="93" t="str">
        <f t="shared" si="39"/>
        <v>Bajo</v>
      </c>
      <c r="R237" s="91">
        <v>10</v>
      </c>
      <c r="S237" s="93">
        <f t="shared" si="38"/>
        <v>20</v>
      </c>
      <c r="T237" s="93" t="str">
        <f t="shared" si="35"/>
        <v>IV</v>
      </c>
      <c r="U237" s="93" t="str">
        <f t="shared" ref="U237:U303" si="40">IF(T237="","",IF(OR(T237="IV",T237="III"),"Aceptable",IF(T237="II","No Aceptable o Aceptable con controles",IF(T237="I","No Aceptable","Error"))))</f>
        <v>Aceptable</v>
      </c>
      <c r="V237" s="138"/>
      <c r="W237" s="138"/>
      <c r="X237" s="138"/>
      <c r="Y237" s="96" t="s">
        <v>406</v>
      </c>
      <c r="Z237" s="82" t="s">
        <v>413</v>
      </c>
      <c r="AA237" s="82" t="s">
        <v>48</v>
      </c>
      <c r="AB237" s="82" t="s">
        <v>48</v>
      </c>
      <c r="AC237" s="82" t="s">
        <v>408</v>
      </c>
      <c r="AD237" s="82" t="s">
        <v>409</v>
      </c>
      <c r="AE237" s="117" t="s">
        <v>48</v>
      </c>
    </row>
    <row r="238" spans="1:31" s="79" customFormat="1" ht="68.45" customHeight="1">
      <c r="A238" s="138"/>
      <c r="B238" s="138"/>
      <c r="C238" s="138"/>
      <c r="D238" s="138"/>
      <c r="E238" s="138"/>
      <c r="F238" s="82" t="s">
        <v>51</v>
      </c>
      <c r="G238" s="82" t="s">
        <v>46</v>
      </c>
      <c r="H238" s="82" t="s">
        <v>288</v>
      </c>
      <c r="I238" s="82" t="s">
        <v>428</v>
      </c>
      <c r="J238" s="82" t="s">
        <v>415</v>
      </c>
      <c r="K238" s="82" t="s">
        <v>416</v>
      </c>
      <c r="L238" s="82" t="s">
        <v>291</v>
      </c>
      <c r="M238" s="82" t="s">
        <v>292</v>
      </c>
      <c r="N238" s="91">
        <v>2</v>
      </c>
      <c r="O238" s="91">
        <v>2</v>
      </c>
      <c r="P238" s="93">
        <f t="shared" si="36"/>
        <v>4</v>
      </c>
      <c r="Q238" s="93" t="str">
        <f t="shared" si="39"/>
        <v>Bajo</v>
      </c>
      <c r="R238" s="91">
        <v>25</v>
      </c>
      <c r="S238" s="93">
        <f t="shared" si="38"/>
        <v>100</v>
      </c>
      <c r="T238" s="93" t="str">
        <f t="shared" si="35"/>
        <v>III</v>
      </c>
      <c r="U238" s="93" t="s">
        <v>198</v>
      </c>
      <c r="V238" s="138"/>
      <c r="W238" s="138"/>
      <c r="X238" s="138"/>
      <c r="Y238" s="96" t="s">
        <v>347</v>
      </c>
      <c r="Z238" s="82" t="s">
        <v>294</v>
      </c>
      <c r="AA238" s="82" t="s">
        <v>48</v>
      </c>
      <c r="AB238" s="82" t="s">
        <v>48</v>
      </c>
      <c r="AC238" s="82" t="s">
        <v>348</v>
      </c>
      <c r="AD238" s="82" t="s">
        <v>296</v>
      </c>
      <c r="AE238" s="117" t="s">
        <v>48</v>
      </c>
    </row>
    <row r="239" spans="1:31" s="79" customFormat="1" ht="68.45" customHeight="1">
      <c r="A239" s="138"/>
      <c r="B239" s="138"/>
      <c r="C239" s="138"/>
      <c r="D239" s="138"/>
      <c r="E239" s="138"/>
      <c r="F239" s="82" t="s">
        <v>51</v>
      </c>
      <c r="G239" s="82" t="s">
        <v>46</v>
      </c>
      <c r="H239" s="82" t="s">
        <v>59</v>
      </c>
      <c r="I239" s="82" t="s">
        <v>349</v>
      </c>
      <c r="J239" s="82" t="s">
        <v>350</v>
      </c>
      <c r="K239" s="82" t="s">
        <v>53</v>
      </c>
      <c r="L239" s="82" t="s">
        <v>291</v>
      </c>
      <c r="M239" s="82" t="s">
        <v>292</v>
      </c>
      <c r="N239" s="91">
        <v>2</v>
      </c>
      <c r="O239" s="91">
        <v>2</v>
      </c>
      <c r="P239" s="93">
        <f t="shared" si="36"/>
        <v>4</v>
      </c>
      <c r="Q239" s="93" t="str">
        <f t="shared" si="39"/>
        <v>Bajo</v>
      </c>
      <c r="R239" s="91">
        <v>25</v>
      </c>
      <c r="S239" s="93">
        <f t="shared" si="38"/>
        <v>100</v>
      </c>
      <c r="T239" s="93" t="str">
        <f t="shared" si="35"/>
        <v>III</v>
      </c>
      <c r="U239" s="93" t="s">
        <v>198</v>
      </c>
      <c r="V239" s="138"/>
      <c r="W239" s="138"/>
      <c r="X239" s="138"/>
      <c r="Y239" s="96" t="s">
        <v>351</v>
      </c>
      <c r="Z239" s="82" t="s">
        <v>294</v>
      </c>
      <c r="AA239" s="82" t="s">
        <v>48</v>
      </c>
      <c r="AB239" s="82" t="s">
        <v>48</v>
      </c>
      <c r="AC239" s="82" t="s">
        <v>348</v>
      </c>
      <c r="AD239" s="82" t="s">
        <v>296</v>
      </c>
      <c r="AE239" s="117" t="s">
        <v>48</v>
      </c>
    </row>
    <row r="240" spans="1:31" s="79" customFormat="1" ht="68.45" customHeight="1">
      <c r="A240" s="139"/>
      <c r="B240" s="139"/>
      <c r="C240" s="139"/>
      <c r="D240" s="139"/>
      <c r="E240" s="139"/>
      <c r="F240" s="82" t="s">
        <v>51</v>
      </c>
      <c r="G240" s="82" t="s">
        <v>57</v>
      </c>
      <c r="H240" s="82" t="s">
        <v>317</v>
      </c>
      <c r="I240" s="82" t="s">
        <v>318</v>
      </c>
      <c r="J240" s="82" t="s">
        <v>319</v>
      </c>
      <c r="K240" s="82" t="s">
        <v>262</v>
      </c>
      <c r="L240" s="82" t="s">
        <v>263</v>
      </c>
      <c r="M240" s="82" t="s">
        <v>308</v>
      </c>
      <c r="N240" s="91">
        <v>6</v>
      </c>
      <c r="O240" s="91">
        <v>3</v>
      </c>
      <c r="P240" s="93">
        <f t="shared" si="36"/>
        <v>18</v>
      </c>
      <c r="Q240" s="93" t="str">
        <f t="shared" si="39"/>
        <v>Alto</v>
      </c>
      <c r="R240" s="91">
        <v>25</v>
      </c>
      <c r="S240" s="93">
        <f t="shared" si="38"/>
        <v>450</v>
      </c>
      <c r="T240" s="93" t="str">
        <f t="shared" si="35"/>
        <v>II</v>
      </c>
      <c r="U240" s="93" t="str">
        <f t="shared" si="40"/>
        <v>No Aceptable o Aceptable con controles</v>
      </c>
      <c r="V240" s="139"/>
      <c r="W240" s="139"/>
      <c r="X240" s="139"/>
      <c r="Y240" s="96" t="s">
        <v>320</v>
      </c>
      <c r="Z240" s="82" t="s">
        <v>321</v>
      </c>
      <c r="AA240" s="82" t="s">
        <v>48</v>
      </c>
      <c r="AB240" s="82" t="s">
        <v>48</v>
      </c>
      <c r="AC240" s="82" t="s">
        <v>322</v>
      </c>
      <c r="AD240" s="82" t="s">
        <v>323</v>
      </c>
      <c r="AE240" s="117" t="s">
        <v>48</v>
      </c>
    </row>
    <row r="241" spans="1:31" s="79" customFormat="1" ht="68.45" customHeight="1">
      <c r="A241" s="137" t="s">
        <v>36</v>
      </c>
      <c r="B241" s="137" t="s">
        <v>518</v>
      </c>
      <c r="C241" s="137" t="s">
        <v>648</v>
      </c>
      <c r="D241" s="137" t="s">
        <v>649</v>
      </c>
      <c r="E241" s="137" t="s">
        <v>650</v>
      </c>
      <c r="F241" s="82" t="s">
        <v>51</v>
      </c>
      <c r="G241" s="90" t="s">
        <v>258</v>
      </c>
      <c r="H241" s="90" t="s">
        <v>259</v>
      </c>
      <c r="I241" s="82" t="s">
        <v>260</v>
      </c>
      <c r="J241" s="82" t="s">
        <v>261</v>
      </c>
      <c r="K241" s="82" t="s">
        <v>399</v>
      </c>
      <c r="L241" s="82" t="s">
        <v>263</v>
      </c>
      <c r="M241" s="82" t="s">
        <v>264</v>
      </c>
      <c r="N241" s="91">
        <v>2</v>
      </c>
      <c r="O241" s="91">
        <v>1</v>
      </c>
      <c r="P241" s="93">
        <f t="shared" si="36"/>
        <v>2</v>
      </c>
      <c r="Q241" s="93" t="str">
        <f t="shared" si="39"/>
        <v>Bajo</v>
      </c>
      <c r="R241" s="91">
        <v>10</v>
      </c>
      <c r="S241" s="93">
        <f t="shared" si="38"/>
        <v>20</v>
      </c>
      <c r="T241" s="93" t="str">
        <f t="shared" ref="T241:T256" si="41">IF(S241="","",IF(ISTEXT(S241),"IV",IF(S241=20,"IV",IF(AND(S241&gt;=40,S241&lt;=120),"III",IF(AND(S241&gt;=150,S241&lt;=500),"II",IF(AND(S241&gt;=600,S241&lt;=4000),"I","Error"))))))</f>
        <v>IV</v>
      </c>
      <c r="U241" s="93" t="str">
        <f t="shared" si="40"/>
        <v>Aceptable</v>
      </c>
      <c r="V241" s="137">
        <v>0</v>
      </c>
      <c r="W241" s="137">
        <v>49</v>
      </c>
      <c r="X241" s="137">
        <f t="shared" ref="X241" si="42">V241+W241</f>
        <v>49</v>
      </c>
      <c r="Y241" s="94" t="s">
        <v>265</v>
      </c>
      <c r="Z241" s="82" t="s">
        <v>266</v>
      </c>
      <c r="AA241" s="82" t="s">
        <v>48</v>
      </c>
      <c r="AB241" s="82" t="s">
        <v>48</v>
      </c>
      <c r="AC241" s="82" t="s">
        <v>48</v>
      </c>
      <c r="AD241" s="82" t="s">
        <v>268</v>
      </c>
      <c r="AE241" s="117" t="s">
        <v>324</v>
      </c>
    </row>
    <row r="242" spans="1:31" s="79" customFormat="1" ht="68.45" customHeight="1">
      <c r="A242" s="138"/>
      <c r="B242" s="138"/>
      <c r="C242" s="138"/>
      <c r="D242" s="138"/>
      <c r="E242" s="138"/>
      <c r="F242" s="82" t="s">
        <v>51</v>
      </c>
      <c r="G242" s="82" t="s">
        <v>58</v>
      </c>
      <c r="H242" s="82" t="s">
        <v>400</v>
      </c>
      <c r="I242" s="82" t="s">
        <v>401</v>
      </c>
      <c r="J242" s="82" t="s">
        <v>402</v>
      </c>
      <c r="K242" s="82" t="s">
        <v>262</v>
      </c>
      <c r="L242" s="82" t="s">
        <v>373</v>
      </c>
      <c r="M242" s="82" t="s">
        <v>374</v>
      </c>
      <c r="N242" s="90">
        <v>2</v>
      </c>
      <c r="O242" s="90">
        <v>3</v>
      </c>
      <c r="P242" s="92">
        <f t="shared" si="36"/>
        <v>6</v>
      </c>
      <c r="Q242" s="93" t="str">
        <f t="shared" si="39"/>
        <v>Medio</v>
      </c>
      <c r="R242" s="90">
        <v>10</v>
      </c>
      <c r="S242" s="93">
        <f t="shared" si="38"/>
        <v>60</v>
      </c>
      <c r="T242" s="93" t="str">
        <f t="shared" si="41"/>
        <v>III</v>
      </c>
      <c r="U242" s="93" t="s">
        <v>198</v>
      </c>
      <c r="V242" s="138"/>
      <c r="W242" s="138"/>
      <c r="X242" s="138"/>
      <c r="Y242" s="96" t="s">
        <v>375</v>
      </c>
      <c r="Z242" s="82" t="s">
        <v>376</v>
      </c>
      <c r="AA242" s="82" t="s">
        <v>48</v>
      </c>
      <c r="AB242" s="82" t="s">
        <v>48</v>
      </c>
      <c r="AC242" s="82" t="s">
        <v>48</v>
      </c>
      <c r="AD242" s="82" t="s">
        <v>377</v>
      </c>
      <c r="AE242" s="117" t="s">
        <v>48</v>
      </c>
    </row>
    <row r="243" spans="1:31" s="79" customFormat="1" ht="68.45" customHeight="1">
      <c r="A243" s="138"/>
      <c r="B243" s="138"/>
      <c r="C243" s="138"/>
      <c r="D243" s="138"/>
      <c r="E243" s="138"/>
      <c r="F243" s="82" t="s">
        <v>51</v>
      </c>
      <c r="G243" s="82" t="s">
        <v>58</v>
      </c>
      <c r="H243" s="82" t="s">
        <v>370</v>
      </c>
      <c r="I243" s="82" t="s">
        <v>371</v>
      </c>
      <c r="J243" s="82" t="s">
        <v>372</v>
      </c>
      <c r="K243" s="82" t="s">
        <v>262</v>
      </c>
      <c r="L243" s="82" t="s">
        <v>373</v>
      </c>
      <c r="M243" s="82" t="s">
        <v>374</v>
      </c>
      <c r="N243" s="90">
        <v>2</v>
      </c>
      <c r="O243" s="90">
        <v>3</v>
      </c>
      <c r="P243" s="92">
        <f t="shared" si="36"/>
        <v>6</v>
      </c>
      <c r="Q243" s="93" t="str">
        <f t="shared" si="39"/>
        <v>Medio</v>
      </c>
      <c r="R243" s="90">
        <v>10</v>
      </c>
      <c r="S243" s="93">
        <f t="shared" si="38"/>
        <v>60</v>
      </c>
      <c r="T243" s="93" t="str">
        <f t="shared" si="41"/>
        <v>III</v>
      </c>
      <c r="U243" s="93" t="s">
        <v>198</v>
      </c>
      <c r="V243" s="138"/>
      <c r="W243" s="138"/>
      <c r="X243" s="138"/>
      <c r="Y243" s="96" t="s">
        <v>375</v>
      </c>
      <c r="Z243" s="82" t="s">
        <v>376</v>
      </c>
      <c r="AA243" s="82" t="s">
        <v>48</v>
      </c>
      <c r="AB243" s="82" t="s">
        <v>48</v>
      </c>
      <c r="AC243" s="82" t="s">
        <v>48</v>
      </c>
      <c r="AD243" s="82" t="s">
        <v>377</v>
      </c>
      <c r="AE243" s="117" t="s">
        <v>48</v>
      </c>
    </row>
    <row r="244" spans="1:31" s="79" customFormat="1" ht="68.45" customHeight="1">
      <c r="A244" s="138"/>
      <c r="B244" s="138"/>
      <c r="C244" s="138"/>
      <c r="D244" s="138"/>
      <c r="E244" s="138"/>
      <c r="F244" s="82" t="s">
        <v>51</v>
      </c>
      <c r="G244" s="82" t="s">
        <v>56</v>
      </c>
      <c r="H244" s="82" t="s">
        <v>403</v>
      </c>
      <c r="I244" s="82" t="s">
        <v>404</v>
      </c>
      <c r="J244" s="82" t="s">
        <v>405</v>
      </c>
      <c r="K244" s="82" t="s">
        <v>262</v>
      </c>
      <c r="L244" s="82" t="s">
        <v>278</v>
      </c>
      <c r="M244" s="82" t="s">
        <v>262</v>
      </c>
      <c r="N244" s="91">
        <v>2</v>
      </c>
      <c r="O244" s="91">
        <v>2</v>
      </c>
      <c r="P244" s="93">
        <f t="shared" si="36"/>
        <v>4</v>
      </c>
      <c r="Q244" s="93" t="str">
        <f t="shared" si="39"/>
        <v>Bajo</v>
      </c>
      <c r="R244" s="91">
        <v>25</v>
      </c>
      <c r="S244" s="93">
        <f t="shared" si="38"/>
        <v>100</v>
      </c>
      <c r="T244" s="93" t="str">
        <f t="shared" si="41"/>
        <v>III</v>
      </c>
      <c r="U244" s="93" t="s">
        <v>198</v>
      </c>
      <c r="V244" s="138"/>
      <c r="W244" s="138"/>
      <c r="X244" s="138"/>
      <c r="Y244" s="96" t="s">
        <v>406</v>
      </c>
      <c r="Z244" s="82" t="s">
        <v>407</v>
      </c>
      <c r="AA244" s="82" t="s">
        <v>48</v>
      </c>
      <c r="AB244" s="82" t="s">
        <v>48</v>
      </c>
      <c r="AC244" s="82" t="s">
        <v>408</v>
      </c>
      <c r="AD244" s="82" t="s">
        <v>522</v>
      </c>
      <c r="AE244" s="117" t="s">
        <v>48</v>
      </c>
    </row>
    <row r="245" spans="1:31" s="79" customFormat="1" ht="68.45" customHeight="1">
      <c r="A245" s="138"/>
      <c r="B245" s="138"/>
      <c r="C245" s="138"/>
      <c r="D245" s="138"/>
      <c r="E245" s="138"/>
      <c r="F245" s="82" t="s">
        <v>51</v>
      </c>
      <c r="G245" s="82" t="s">
        <v>56</v>
      </c>
      <c r="H245" s="82" t="s">
        <v>275</v>
      </c>
      <c r="I245" s="82" t="s">
        <v>410</v>
      </c>
      <c r="J245" s="82" t="s">
        <v>411</v>
      </c>
      <c r="K245" s="82" t="s">
        <v>412</v>
      </c>
      <c r="L245" s="82" t="s">
        <v>278</v>
      </c>
      <c r="M245" s="82" t="s">
        <v>292</v>
      </c>
      <c r="N245" s="91">
        <v>2</v>
      </c>
      <c r="O245" s="91">
        <v>1</v>
      </c>
      <c r="P245" s="93">
        <f t="shared" si="36"/>
        <v>2</v>
      </c>
      <c r="Q245" s="93" t="str">
        <f t="shared" si="39"/>
        <v>Bajo</v>
      </c>
      <c r="R245" s="91">
        <v>10</v>
      </c>
      <c r="S245" s="93">
        <f t="shared" si="38"/>
        <v>20</v>
      </c>
      <c r="T245" s="93" t="str">
        <f t="shared" si="41"/>
        <v>IV</v>
      </c>
      <c r="U245" s="93" t="str">
        <f t="shared" si="40"/>
        <v>Aceptable</v>
      </c>
      <c r="V245" s="138"/>
      <c r="W245" s="138"/>
      <c r="X245" s="138"/>
      <c r="Y245" s="96" t="s">
        <v>406</v>
      </c>
      <c r="Z245" s="82" t="s">
        <v>413</v>
      </c>
      <c r="AA245" s="82" t="s">
        <v>48</v>
      </c>
      <c r="AB245" s="82" t="s">
        <v>48</v>
      </c>
      <c r="AC245" s="82" t="s">
        <v>408</v>
      </c>
      <c r="AD245" s="82" t="s">
        <v>409</v>
      </c>
      <c r="AE245" s="117" t="s">
        <v>48</v>
      </c>
    </row>
    <row r="246" spans="1:31" s="79" customFormat="1" ht="68.45" customHeight="1">
      <c r="A246" s="138"/>
      <c r="B246" s="138"/>
      <c r="C246" s="138"/>
      <c r="D246" s="138"/>
      <c r="E246" s="138"/>
      <c r="F246" s="82" t="s">
        <v>51</v>
      </c>
      <c r="G246" s="82" t="s">
        <v>46</v>
      </c>
      <c r="H246" s="82" t="s">
        <v>288</v>
      </c>
      <c r="I246" s="82" t="s">
        <v>428</v>
      </c>
      <c r="J246" s="82" t="s">
        <v>415</v>
      </c>
      <c r="K246" s="82" t="s">
        <v>416</v>
      </c>
      <c r="L246" s="82" t="s">
        <v>291</v>
      </c>
      <c r="M246" s="82" t="s">
        <v>292</v>
      </c>
      <c r="N246" s="91">
        <v>2</v>
      </c>
      <c r="O246" s="91">
        <v>2</v>
      </c>
      <c r="P246" s="93">
        <f t="shared" si="36"/>
        <v>4</v>
      </c>
      <c r="Q246" s="93" t="str">
        <f t="shared" si="39"/>
        <v>Bajo</v>
      </c>
      <c r="R246" s="91">
        <v>25</v>
      </c>
      <c r="S246" s="93">
        <f t="shared" si="38"/>
        <v>100</v>
      </c>
      <c r="T246" s="93" t="str">
        <f t="shared" si="41"/>
        <v>III</v>
      </c>
      <c r="U246" s="93" t="s">
        <v>198</v>
      </c>
      <c r="V246" s="138"/>
      <c r="W246" s="138"/>
      <c r="X246" s="138"/>
      <c r="Y246" s="96" t="s">
        <v>347</v>
      </c>
      <c r="Z246" s="82" t="s">
        <v>294</v>
      </c>
      <c r="AA246" s="82" t="s">
        <v>48</v>
      </c>
      <c r="AB246" s="82" t="s">
        <v>48</v>
      </c>
      <c r="AC246" s="82" t="s">
        <v>348</v>
      </c>
      <c r="AD246" s="82" t="s">
        <v>296</v>
      </c>
      <c r="AE246" s="117" t="s">
        <v>48</v>
      </c>
    </row>
    <row r="247" spans="1:31" s="79" customFormat="1" ht="68.45" customHeight="1">
      <c r="A247" s="138"/>
      <c r="B247" s="138"/>
      <c r="C247" s="138"/>
      <c r="D247" s="138"/>
      <c r="E247" s="138"/>
      <c r="F247" s="82" t="s">
        <v>51</v>
      </c>
      <c r="G247" s="82" t="s">
        <v>46</v>
      </c>
      <c r="H247" s="82" t="s">
        <v>59</v>
      </c>
      <c r="I247" s="82" t="s">
        <v>349</v>
      </c>
      <c r="J247" s="82" t="s">
        <v>350</v>
      </c>
      <c r="K247" s="82" t="s">
        <v>53</v>
      </c>
      <c r="L247" s="82" t="s">
        <v>291</v>
      </c>
      <c r="M247" s="82" t="s">
        <v>292</v>
      </c>
      <c r="N247" s="91">
        <v>2</v>
      </c>
      <c r="O247" s="91">
        <v>2</v>
      </c>
      <c r="P247" s="93">
        <f t="shared" si="36"/>
        <v>4</v>
      </c>
      <c r="Q247" s="93" t="str">
        <f t="shared" si="39"/>
        <v>Bajo</v>
      </c>
      <c r="R247" s="91">
        <v>25</v>
      </c>
      <c r="S247" s="93">
        <f t="shared" si="38"/>
        <v>100</v>
      </c>
      <c r="T247" s="93" t="str">
        <f t="shared" si="41"/>
        <v>III</v>
      </c>
      <c r="U247" s="93" t="s">
        <v>198</v>
      </c>
      <c r="V247" s="138"/>
      <c r="W247" s="138"/>
      <c r="X247" s="138"/>
      <c r="Y247" s="96" t="s">
        <v>351</v>
      </c>
      <c r="Z247" s="82" t="s">
        <v>294</v>
      </c>
      <c r="AA247" s="82" t="s">
        <v>48</v>
      </c>
      <c r="AB247" s="82" t="s">
        <v>48</v>
      </c>
      <c r="AC247" s="82" t="s">
        <v>348</v>
      </c>
      <c r="AD247" s="82" t="s">
        <v>296</v>
      </c>
      <c r="AE247" s="117" t="s">
        <v>48</v>
      </c>
    </row>
    <row r="248" spans="1:31" s="79" customFormat="1" ht="68.45" customHeight="1">
      <c r="A248" s="139"/>
      <c r="B248" s="139"/>
      <c r="C248" s="139"/>
      <c r="D248" s="139"/>
      <c r="E248" s="139"/>
      <c r="F248" s="82" t="s">
        <v>51</v>
      </c>
      <c r="G248" s="82" t="s">
        <v>57</v>
      </c>
      <c r="H248" s="82" t="s">
        <v>317</v>
      </c>
      <c r="I248" s="82" t="s">
        <v>318</v>
      </c>
      <c r="J248" s="82" t="s">
        <v>319</v>
      </c>
      <c r="K248" s="82" t="s">
        <v>262</v>
      </c>
      <c r="L248" s="82" t="s">
        <v>263</v>
      </c>
      <c r="M248" s="82" t="s">
        <v>308</v>
      </c>
      <c r="N248" s="91">
        <v>6</v>
      </c>
      <c r="O248" s="91">
        <v>3</v>
      </c>
      <c r="P248" s="93">
        <f t="shared" si="36"/>
        <v>18</v>
      </c>
      <c r="Q248" s="93" t="str">
        <f t="shared" si="39"/>
        <v>Alto</v>
      </c>
      <c r="R248" s="91">
        <v>25</v>
      </c>
      <c r="S248" s="93">
        <f t="shared" si="38"/>
        <v>450</v>
      </c>
      <c r="T248" s="93" t="str">
        <f t="shared" si="41"/>
        <v>II</v>
      </c>
      <c r="U248" s="93" t="str">
        <f t="shared" si="40"/>
        <v>No Aceptable o Aceptable con controles</v>
      </c>
      <c r="V248" s="139"/>
      <c r="W248" s="139"/>
      <c r="X248" s="139"/>
      <c r="Y248" s="96" t="s">
        <v>320</v>
      </c>
      <c r="Z248" s="82" t="s">
        <v>321</v>
      </c>
      <c r="AA248" s="82" t="s">
        <v>48</v>
      </c>
      <c r="AB248" s="82" t="s">
        <v>48</v>
      </c>
      <c r="AC248" s="82" t="s">
        <v>322</v>
      </c>
      <c r="AD248" s="82" t="s">
        <v>323</v>
      </c>
      <c r="AE248" s="117" t="s">
        <v>48</v>
      </c>
    </row>
    <row r="249" spans="1:31" s="79" customFormat="1" ht="68.45" customHeight="1">
      <c r="A249" s="178" t="s">
        <v>36</v>
      </c>
      <c r="B249" s="137" t="s">
        <v>651</v>
      </c>
      <c r="C249" s="137" t="s">
        <v>652</v>
      </c>
      <c r="D249" s="137" t="s">
        <v>685</v>
      </c>
      <c r="E249" s="137" t="s">
        <v>686</v>
      </c>
      <c r="F249" s="82" t="s">
        <v>51</v>
      </c>
      <c r="G249" s="90" t="s">
        <v>258</v>
      </c>
      <c r="H249" s="90" t="s">
        <v>397</v>
      </c>
      <c r="I249" s="82" t="s">
        <v>260</v>
      </c>
      <c r="J249" s="82" t="s">
        <v>261</v>
      </c>
      <c r="K249" s="82" t="s">
        <v>399</v>
      </c>
      <c r="L249" s="82" t="s">
        <v>263</v>
      </c>
      <c r="M249" s="82" t="s">
        <v>264</v>
      </c>
      <c r="N249" s="91">
        <v>2</v>
      </c>
      <c r="O249" s="91">
        <v>1</v>
      </c>
      <c r="P249" s="93">
        <f t="shared" si="36"/>
        <v>2</v>
      </c>
      <c r="Q249" s="93" t="str">
        <f t="shared" si="39"/>
        <v>Bajo</v>
      </c>
      <c r="R249" s="91">
        <v>10</v>
      </c>
      <c r="S249" s="93">
        <f t="shared" si="38"/>
        <v>20</v>
      </c>
      <c r="T249" s="93" t="str">
        <f t="shared" si="41"/>
        <v>IV</v>
      </c>
      <c r="U249" s="93" t="str">
        <f t="shared" si="40"/>
        <v>Aceptable</v>
      </c>
      <c r="V249" s="137">
        <v>0</v>
      </c>
      <c r="W249" s="137">
        <v>49</v>
      </c>
      <c r="X249" s="137">
        <f t="shared" ref="X249" si="43">V249+W249</f>
        <v>49</v>
      </c>
      <c r="Y249" s="94" t="s">
        <v>265</v>
      </c>
      <c r="Z249" s="82" t="s">
        <v>266</v>
      </c>
      <c r="AA249" s="82" t="s">
        <v>48</v>
      </c>
      <c r="AB249" s="82" t="s">
        <v>48</v>
      </c>
      <c r="AC249" s="82" t="s">
        <v>48</v>
      </c>
      <c r="AD249" s="82" t="s">
        <v>268</v>
      </c>
      <c r="AE249" s="117" t="s">
        <v>324</v>
      </c>
    </row>
    <row r="250" spans="1:31" s="79" customFormat="1" ht="68.45" customHeight="1">
      <c r="A250" s="179"/>
      <c r="B250" s="138"/>
      <c r="C250" s="138"/>
      <c r="D250" s="138"/>
      <c r="E250" s="138"/>
      <c r="F250" s="82" t="s">
        <v>51</v>
      </c>
      <c r="G250" s="82" t="s">
        <v>58</v>
      </c>
      <c r="H250" s="82" t="s">
        <v>400</v>
      </c>
      <c r="I250" s="82" t="s">
        <v>401</v>
      </c>
      <c r="J250" s="82" t="s">
        <v>402</v>
      </c>
      <c r="K250" s="82" t="s">
        <v>262</v>
      </c>
      <c r="L250" s="82" t="s">
        <v>373</v>
      </c>
      <c r="M250" s="82" t="s">
        <v>374</v>
      </c>
      <c r="N250" s="90">
        <v>2</v>
      </c>
      <c r="O250" s="90">
        <v>3</v>
      </c>
      <c r="P250" s="92">
        <f t="shared" si="36"/>
        <v>6</v>
      </c>
      <c r="Q250" s="93" t="str">
        <f t="shared" si="39"/>
        <v>Medio</v>
      </c>
      <c r="R250" s="90">
        <v>10</v>
      </c>
      <c r="S250" s="93">
        <f t="shared" si="38"/>
        <v>60</v>
      </c>
      <c r="T250" s="93" t="str">
        <f t="shared" si="41"/>
        <v>III</v>
      </c>
      <c r="U250" s="93" t="s">
        <v>198</v>
      </c>
      <c r="V250" s="138"/>
      <c r="W250" s="138"/>
      <c r="X250" s="138"/>
      <c r="Y250" s="96" t="s">
        <v>375</v>
      </c>
      <c r="Z250" s="82" t="s">
        <v>376</v>
      </c>
      <c r="AA250" s="82" t="s">
        <v>48</v>
      </c>
      <c r="AB250" s="82" t="s">
        <v>48</v>
      </c>
      <c r="AC250" s="82" t="s">
        <v>48</v>
      </c>
      <c r="AD250" s="82" t="s">
        <v>377</v>
      </c>
      <c r="AE250" s="117" t="s">
        <v>48</v>
      </c>
    </row>
    <row r="251" spans="1:31" s="79" customFormat="1" ht="68.45" customHeight="1">
      <c r="A251" s="179"/>
      <c r="B251" s="138"/>
      <c r="C251" s="138"/>
      <c r="D251" s="138"/>
      <c r="E251" s="138"/>
      <c r="F251" s="82" t="s">
        <v>51</v>
      </c>
      <c r="G251" s="82" t="s">
        <v>58</v>
      </c>
      <c r="H251" s="82" t="s">
        <v>370</v>
      </c>
      <c r="I251" s="82" t="s">
        <v>371</v>
      </c>
      <c r="J251" s="82" t="s">
        <v>372</v>
      </c>
      <c r="K251" s="82" t="s">
        <v>262</v>
      </c>
      <c r="L251" s="82" t="s">
        <v>373</v>
      </c>
      <c r="M251" s="82" t="s">
        <v>374</v>
      </c>
      <c r="N251" s="90">
        <v>2</v>
      </c>
      <c r="O251" s="90">
        <v>3</v>
      </c>
      <c r="P251" s="92">
        <f t="shared" si="36"/>
        <v>6</v>
      </c>
      <c r="Q251" s="93" t="str">
        <f t="shared" si="39"/>
        <v>Medio</v>
      </c>
      <c r="R251" s="90">
        <v>10</v>
      </c>
      <c r="S251" s="93">
        <f t="shared" si="38"/>
        <v>60</v>
      </c>
      <c r="T251" s="93" t="str">
        <f t="shared" si="41"/>
        <v>III</v>
      </c>
      <c r="U251" s="93" t="s">
        <v>198</v>
      </c>
      <c r="V251" s="138"/>
      <c r="W251" s="138"/>
      <c r="X251" s="138"/>
      <c r="Y251" s="96" t="s">
        <v>375</v>
      </c>
      <c r="Z251" s="82" t="s">
        <v>376</v>
      </c>
      <c r="AA251" s="82" t="s">
        <v>48</v>
      </c>
      <c r="AB251" s="82" t="s">
        <v>48</v>
      </c>
      <c r="AC251" s="82" t="s">
        <v>48</v>
      </c>
      <c r="AD251" s="82" t="s">
        <v>377</v>
      </c>
      <c r="AE251" s="117" t="s">
        <v>48</v>
      </c>
    </row>
    <row r="252" spans="1:31" s="79" customFormat="1" ht="68.45" customHeight="1">
      <c r="A252" s="179"/>
      <c r="B252" s="138"/>
      <c r="C252" s="138"/>
      <c r="D252" s="138"/>
      <c r="E252" s="138"/>
      <c r="F252" s="82" t="s">
        <v>51</v>
      </c>
      <c r="G252" s="82" t="s">
        <v>56</v>
      </c>
      <c r="H252" s="82" t="s">
        <v>403</v>
      </c>
      <c r="I252" s="82" t="s">
        <v>404</v>
      </c>
      <c r="J252" s="82" t="s">
        <v>405</v>
      </c>
      <c r="K252" s="82" t="s">
        <v>262</v>
      </c>
      <c r="L252" s="82" t="s">
        <v>278</v>
      </c>
      <c r="M252" s="82" t="s">
        <v>262</v>
      </c>
      <c r="N252" s="91">
        <v>2</v>
      </c>
      <c r="O252" s="91">
        <v>2</v>
      </c>
      <c r="P252" s="93">
        <f t="shared" si="36"/>
        <v>4</v>
      </c>
      <c r="Q252" s="93" t="str">
        <f t="shared" si="39"/>
        <v>Bajo</v>
      </c>
      <c r="R252" s="91">
        <v>25</v>
      </c>
      <c r="S252" s="93">
        <f t="shared" si="38"/>
        <v>100</v>
      </c>
      <c r="T252" s="93" t="str">
        <f t="shared" si="41"/>
        <v>III</v>
      </c>
      <c r="U252" s="93" t="s">
        <v>198</v>
      </c>
      <c r="V252" s="138"/>
      <c r="W252" s="138"/>
      <c r="X252" s="138"/>
      <c r="Y252" s="96" t="s">
        <v>406</v>
      </c>
      <c r="Z252" s="82" t="s">
        <v>407</v>
      </c>
      <c r="AA252" s="82" t="s">
        <v>48</v>
      </c>
      <c r="AB252" s="82" t="s">
        <v>48</v>
      </c>
      <c r="AC252" s="82" t="s">
        <v>408</v>
      </c>
      <c r="AD252" s="82" t="s">
        <v>522</v>
      </c>
      <c r="AE252" s="117" t="s">
        <v>48</v>
      </c>
    </row>
    <row r="253" spans="1:31" s="79" customFormat="1" ht="68.45" customHeight="1">
      <c r="A253" s="179"/>
      <c r="B253" s="138"/>
      <c r="C253" s="138"/>
      <c r="D253" s="138"/>
      <c r="E253" s="138"/>
      <c r="F253" s="82" t="s">
        <v>51</v>
      </c>
      <c r="G253" s="82" t="s">
        <v>56</v>
      </c>
      <c r="H253" s="82" t="s">
        <v>275</v>
      </c>
      <c r="I253" s="82" t="s">
        <v>410</v>
      </c>
      <c r="J253" s="82" t="s">
        <v>411</v>
      </c>
      <c r="K253" s="82" t="s">
        <v>412</v>
      </c>
      <c r="L253" s="82" t="s">
        <v>278</v>
      </c>
      <c r="M253" s="82" t="s">
        <v>292</v>
      </c>
      <c r="N253" s="91">
        <v>2</v>
      </c>
      <c r="O253" s="91">
        <v>1</v>
      </c>
      <c r="P253" s="93">
        <f t="shared" si="36"/>
        <v>2</v>
      </c>
      <c r="Q253" s="93" t="str">
        <f t="shared" si="39"/>
        <v>Bajo</v>
      </c>
      <c r="R253" s="91">
        <v>10</v>
      </c>
      <c r="S253" s="93">
        <f t="shared" si="38"/>
        <v>20</v>
      </c>
      <c r="T253" s="93" t="str">
        <f t="shared" si="41"/>
        <v>IV</v>
      </c>
      <c r="U253" s="93" t="str">
        <f t="shared" si="40"/>
        <v>Aceptable</v>
      </c>
      <c r="V253" s="138"/>
      <c r="W253" s="138"/>
      <c r="X253" s="138"/>
      <c r="Y253" s="96" t="s">
        <v>406</v>
      </c>
      <c r="Z253" s="82" t="s">
        <v>413</v>
      </c>
      <c r="AA253" s="82" t="s">
        <v>48</v>
      </c>
      <c r="AB253" s="82" t="s">
        <v>48</v>
      </c>
      <c r="AC253" s="82" t="s">
        <v>408</v>
      </c>
      <c r="AD253" s="82" t="s">
        <v>409</v>
      </c>
      <c r="AE253" s="117" t="s">
        <v>48</v>
      </c>
    </row>
    <row r="254" spans="1:31" s="79" customFormat="1" ht="68.45" customHeight="1">
      <c r="A254" s="179"/>
      <c r="B254" s="138"/>
      <c r="C254" s="138"/>
      <c r="D254" s="138"/>
      <c r="E254" s="138"/>
      <c r="F254" s="82" t="s">
        <v>51</v>
      </c>
      <c r="G254" s="82" t="s">
        <v>46</v>
      </c>
      <c r="H254" s="82" t="s">
        <v>288</v>
      </c>
      <c r="I254" s="82" t="s">
        <v>428</v>
      </c>
      <c r="J254" s="82" t="s">
        <v>415</v>
      </c>
      <c r="K254" s="82" t="s">
        <v>416</v>
      </c>
      <c r="L254" s="82" t="s">
        <v>291</v>
      </c>
      <c r="M254" s="82" t="s">
        <v>292</v>
      </c>
      <c r="N254" s="91">
        <v>2</v>
      </c>
      <c r="O254" s="91">
        <v>2</v>
      </c>
      <c r="P254" s="93">
        <f t="shared" si="36"/>
        <v>4</v>
      </c>
      <c r="Q254" s="93" t="str">
        <f t="shared" ref="Q254:Q256" si="44">IF(P254="","",IF(ISTEXT(P254),"N/A",IF(OR(P254=2,P254=4),"Bajo",IF(OR(P254=6,P254=8),"Medio",IF(OR(P254=10,P254=12,P254=18,P254=20),"Alto",IF(OR(P254=24,P254=30,P254=40),"Muy Alto","Error"))))))</f>
        <v>Bajo</v>
      </c>
      <c r="R254" s="91">
        <v>25</v>
      </c>
      <c r="S254" s="93">
        <f t="shared" si="38"/>
        <v>100</v>
      </c>
      <c r="T254" s="93" t="str">
        <f t="shared" si="41"/>
        <v>III</v>
      </c>
      <c r="U254" s="93" t="s">
        <v>198</v>
      </c>
      <c r="V254" s="138"/>
      <c r="W254" s="138"/>
      <c r="X254" s="138"/>
      <c r="Y254" s="96" t="s">
        <v>347</v>
      </c>
      <c r="Z254" s="82" t="s">
        <v>294</v>
      </c>
      <c r="AA254" s="82" t="s">
        <v>48</v>
      </c>
      <c r="AB254" s="82" t="s">
        <v>48</v>
      </c>
      <c r="AC254" s="82" t="s">
        <v>348</v>
      </c>
      <c r="AD254" s="82" t="s">
        <v>296</v>
      </c>
      <c r="AE254" s="117" t="s">
        <v>48</v>
      </c>
    </row>
    <row r="255" spans="1:31" s="79" customFormat="1" ht="68.45" customHeight="1">
      <c r="A255" s="179"/>
      <c r="B255" s="138"/>
      <c r="C255" s="138"/>
      <c r="D255" s="138"/>
      <c r="E255" s="138"/>
      <c r="F255" s="82" t="s">
        <v>51</v>
      </c>
      <c r="G255" s="82" t="s">
        <v>46</v>
      </c>
      <c r="H255" s="82" t="s">
        <v>59</v>
      </c>
      <c r="I255" s="82" t="s">
        <v>349</v>
      </c>
      <c r="J255" s="82" t="s">
        <v>350</v>
      </c>
      <c r="K255" s="82" t="s">
        <v>53</v>
      </c>
      <c r="L255" s="82" t="s">
        <v>291</v>
      </c>
      <c r="M255" s="82" t="s">
        <v>292</v>
      </c>
      <c r="N255" s="91">
        <v>2</v>
      </c>
      <c r="O255" s="91">
        <v>2</v>
      </c>
      <c r="P255" s="93">
        <f t="shared" si="36"/>
        <v>4</v>
      </c>
      <c r="Q255" s="93" t="str">
        <f t="shared" si="44"/>
        <v>Bajo</v>
      </c>
      <c r="R255" s="91">
        <v>25</v>
      </c>
      <c r="S255" s="93">
        <f t="shared" si="38"/>
        <v>100</v>
      </c>
      <c r="T255" s="93" t="str">
        <f t="shared" si="41"/>
        <v>III</v>
      </c>
      <c r="U255" s="93" t="s">
        <v>198</v>
      </c>
      <c r="V255" s="138"/>
      <c r="W255" s="138"/>
      <c r="X255" s="138"/>
      <c r="Y255" s="96" t="s">
        <v>351</v>
      </c>
      <c r="Z255" s="82" t="s">
        <v>294</v>
      </c>
      <c r="AA255" s="82" t="s">
        <v>48</v>
      </c>
      <c r="AB255" s="82" t="s">
        <v>48</v>
      </c>
      <c r="AC255" s="82" t="s">
        <v>348</v>
      </c>
      <c r="AD255" s="82" t="s">
        <v>296</v>
      </c>
      <c r="AE255" s="117" t="s">
        <v>48</v>
      </c>
    </row>
    <row r="256" spans="1:31" s="79" customFormat="1" ht="68.45" customHeight="1">
      <c r="A256" s="180"/>
      <c r="B256" s="139"/>
      <c r="C256" s="139"/>
      <c r="D256" s="139"/>
      <c r="E256" s="139"/>
      <c r="F256" s="82" t="s">
        <v>51</v>
      </c>
      <c r="G256" s="82" t="s">
        <v>57</v>
      </c>
      <c r="H256" s="82" t="s">
        <v>317</v>
      </c>
      <c r="I256" s="82" t="s">
        <v>318</v>
      </c>
      <c r="J256" s="82" t="s">
        <v>319</v>
      </c>
      <c r="K256" s="82" t="s">
        <v>262</v>
      </c>
      <c r="L256" s="82" t="s">
        <v>263</v>
      </c>
      <c r="M256" s="82" t="s">
        <v>308</v>
      </c>
      <c r="N256" s="91">
        <v>6</v>
      </c>
      <c r="O256" s="91">
        <v>3</v>
      </c>
      <c r="P256" s="93">
        <f t="shared" si="36"/>
        <v>18</v>
      </c>
      <c r="Q256" s="93" t="str">
        <f t="shared" si="44"/>
        <v>Alto</v>
      </c>
      <c r="R256" s="91">
        <v>25</v>
      </c>
      <c r="S256" s="93">
        <f t="shared" si="38"/>
        <v>450</v>
      </c>
      <c r="T256" s="93" t="str">
        <f t="shared" si="41"/>
        <v>II</v>
      </c>
      <c r="U256" s="93" t="str">
        <f t="shared" si="40"/>
        <v>No Aceptable o Aceptable con controles</v>
      </c>
      <c r="V256" s="139"/>
      <c r="W256" s="139"/>
      <c r="X256" s="139"/>
      <c r="Y256" s="96" t="s">
        <v>320</v>
      </c>
      <c r="Z256" s="82" t="s">
        <v>321</v>
      </c>
      <c r="AA256" s="82" t="s">
        <v>48</v>
      </c>
      <c r="AB256" s="82" t="s">
        <v>48</v>
      </c>
      <c r="AC256" s="82" t="s">
        <v>322</v>
      </c>
      <c r="AD256" s="82" t="s">
        <v>323</v>
      </c>
      <c r="AE256" s="117" t="s">
        <v>48</v>
      </c>
    </row>
    <row r="257" spans="1:31" s="79" customFormat="1" ht="68.45" customHeight="1">
      <c r="A257" s="133" t="s">
        <v>36</v>
      </c>
      <c r="B257" s="133" t="s">
        <v>644</v>
      </c>
      <c r="C257" s="133" t="s">
        <v>645</v>
      </c>
      <c r="D257" s="133" t="s">
        <v>646</v>
      </c>
      <c r="E257" s="133" t="s">
        <v>647</v>
      </c>
      <c r="F257" s="82" t="s">
        <v>51</v>
      </c>
      <c r="G257" s="105" t="s">
        <v>258</v>
      </c>
      <c r="H257" s="90" t="s">
        <v>397</v>
      </c>
      <c r="I257" s="82" t="s">
        <v>260</v>
      </c>
      <c r="J257" s="82" t="s">
        <v>398</v>
      </c>
      <c r="K257" s="82" t="s">
        <v>262</v>
      </c>
      <c r="L257" s="82" t="s">
        <v>263</v>
      </c>
      <c r="M257" s="82" t="s">
        <v>264</v>
      </c>
      <c r="N257" s="90">
        <v>2</v>
      </c>
      <c r="O257" s="90">
        <v>3</v>
      </c>
      <c r="P257" s="92">
        <f t="shared" si="36"/>
        <v>6</v>
      </c>
      <c r="Q257" s="93" t="str">
        <f t="shared" si="39"/>
        <v>Medio</v>
      </c>
      <c r="R257" s="90">
        <v>10</v>
      </c>
      <c r="S257" s="92">
        <f t="shared" si="38"/>
        <v>60</v>
      </c>
      <c r="T257" s="92" t="str">
        <f t="shared" ref="T257:T270" si="45">IF(S257="","",IF(ISTEXT(S257),"IV",IF(S257=20,"IV",IF(AND(S257&gt;=40,S257&lt;=120),"III",IF(AND(S257&gt;=150,S257&lt;=500),"II",IF(AND(S257&gt;=600,S257&lt;=4000),"I","Error"))))))</f>
        <v>III</v>
      </c>
      <c r="U257" s="93" t="s">
        <v>198</v>
      </c>
      <c r="V257" s="133">
        <v>0</v>
      </c>
      <c r="W257" s="133">
        <v>2</v>
      </c>
      <c r="X257" s="133">
        <f>V257+W257</f>
        <v>2</v>
      </c>
      <c r="Y257" s="94" t="s">
        <v>265</v>
      </c>
      <c r="Z257" s="82" t="s">
        <v>266</v>
      </c>
      <c r="AA257" s="82" t="s">
        <v>48</v>
      </c>
      <c r="AB257" s="82" t="s">
        <v>48</v>
      </c>
      <c r="AC257" s="82" t="s">
        <v>48</v>
      </c>
      <c r="AD257" s="82" t="s">
        <v>268</v>
      </c>
      <c r="AE257" s="117" t="s">
        <v>324</v>
      </c>
    </row>
    <row r="258" spans="1:31" s="79" customFormat="1" ht="68.45" customHeight="1">
      <c r="A258" s="133"/>
      <c r="B258" s="133"/>
      <c r="C258" s="133"/>
      <c r="D258" s="133"/>
      <c r="E258" s="133"/>
      <c r="F258" s="82" t="s">
        <v>51</v>
      </c>
      <c r="G258" s="105" t="s">
        <v>258</v>
      </c>
      <c r="H258" s="82" t="s">
        <v>270</v>
      </c>
      <c r="I258" s="82" t="s">
        <v>271</v>
      </c>
      <c r="J258" s="82" t="s">
        <v>272</v>
      </c>
      <c r="K258" s="82" t="s">
        <v>262</v>
      </c>
      <c r="L258" s="82" t="s">
        <v>262</v>
      </c>
      <c r="M258" s="82" t="s">
        <v>262</v>
      </c>
      <c r="N258" s="90">
        <v>2</v>
      </c>
      <c r="O258" s="90">
        <v>1</v>
      </c>
      <c r="P258" s="92">
        <f t="shared" si="36"/>
        <v>2</v>
      </c>
      <c r="Q258" s="93" t="str">
        <f t="shared" si="39"/>
        <v>Bajo</v>
      </c>
      <c r="R258" s="90">
        <v>10</v>
      </c>
      <c r="S258" s="92">
        <f t="shared" si="38"/>
        <v>20</v>
      </c>
      <c r="T258" s="92" t="str">
        <f t="shared" si="45"/>
        <v>IV</v>
      </c>
      <c r="U258" s="92" t="str">
        <f t="shared" si="40"/>
        <v>Aceptable</v>
      </c>
      <c r="V258" s="133"/>
      <c r="W258" s="133"/>
      <c r="X258" s="133"/>
      <c r="Y258" s="96" t="s">
        <v>273</v>
      </c>
      <c r="Z258" s="82" t="s">
        <v>266</v>
      </c>
      <c r="AA258" s="82" t="s">
        <v>48</v>
      </c>
      <c r="AB258" s="82" t="s">
        <v>48</v>
      </c>
      <c r="AC258" s="82" t="s">
        <v>48</v>
      </c>
      <c r="AD258" s="82" t="s">
        <v>274</v>
      </c>
      <c r="AE258" s="117" t="s">
        <v>324</v>
      </c>
    </row>
    <row r="259" spans="1:31" s="79" customFormat="1" ht="68.45" customHeight="1">
      <c r="A259" s="133"/>
      <c r="B259" s="133"/>
      <c r="C259" s="133"/>
      <c r="D259" s="133"/>
      <c r="E259" s="133"/>
      <c r="F259" s="82" t="s">
        <v>51</v>
      </c>
      <c r="G259" s="82" t="s">
        <v>56</v>
      </c>
      <c r="H259" s="82" t="s">
        <v>275</v>
      </c>
      <c r="I259" s="82" t="s">
        <v>276</v>
      </c>
      <c r="J259" s="82" t="s">
        <v>277</v>
      </c>
      <c r="K259" s="82" t="s">
        <v>262</v>
      </c>
      <c r="L259" s="82" t="s">
        <v>278</v>
      </c>
      <c r="M259" s="82" t="s">
        <v>262</v>
      </c>
      <c r="N259" s="90">
        <v>2</v>
      </c>
      <c r="O259" s="90">
        <v>1</v>
      </c>
      <c r="P259" s="92">
        <f t="shared" si="36"/>
        <v>2</v>
      </c>
      <c r="Q259" s="93" t="str">
        <f t="shared" si="39"/>
        <v>Bajo</v>
      </c>
      <c r="R259" s="90">
        <v>10</v>
      </c>
      <c r="S259" s="92">
        <f t="shared" si="38"/>
        <v>20</v>
      </c>
      <c r="T259" s="92" t="str">
        <f t="shared" si="45"/>
        <v>IV</v>
      </c>
      <c r="U259" s="92" t="str">
        <f t="shared" si="40"/>
        <v>Aceptable</v>
      </c>
      <c r="V259" s="133"/>
      <c r="W259" s="133"/>
      <c r="X259" s="133"/>
      <c r="Y259" s="96" t="s">
        <v>279</v>
      </c>
      <c r="Z259" s="82" t="s">
        <v>69</v>
      </c>
      <c r="AA259" s="82" t="s">
        <v>48</v>
      </c>
      <c r="AB259" s="82" t="s">
        <v>280</v>
      </c>
      <c r="AC259" s="82" t="s">
        <v>48</v>
      </c>
      <c r="AD259" s="82" t="s">
        <v>281</v>
      </c>
      <c r="AE259" s="117" t="s">
        <v>48</v>
      </c>
    </row>
    <row r="260" spans="1:31" s="79" customFormat="1" ht="68.45" customHeight="1">
      <c r="A260" s="133"/>
      <c r="B260" s="133"/>
      <c r="C260" s="133"/>
      <c r="D260" s="133"/>
      <c r="E260" s="133"/>
      <c r="F260" s="82" t="s">
        <v>51</v>
      </c>
      <c r="G260" s="82" t="s">
        <v>46</v>
      </c>
      <c r="H260" s="82" t="s">
        <v>288</v>
      </c>
      <c r="I260" s="82" t="s">
        <v>345</v>
      </c>
      <c r="J260" s="82" t="s">
        <v>346</v>
      </c>
      <c r="K260" s="82" t="s">
        <v>262</v>
      </c>
      <c r="L260" s="82" t="s">
        <v>291</v>
      </c>
      <c r="M260" s="82" t="s">
        <v>292</v>
      </c>
      <c r="N260" s="90">
        <v>2</v>
      </c>
      <c r="O260" s="90">
        <v>1</v>
      </c>
      <c r="P260" s="92">
        <f t="shared" si="36"/>
        <v>2</v>
      </c>
      <c r="Q260" s="93" t="str">
        <f t="shared" si="39"/>
        <v>Bajo</v>
      </c>
      <c r="R260" s="90">
        <v>10</v>
      </c>
      <c r="S260" s="92">
        <f t="shared" si="38"/>
        <v>20</v>
      </c>
      <c r="T260" s="92" t="str">
        <f t="shared" si="45"/>
        <v>IV</v>
      </c>
      <c r="U260" s="92" t="str">
        <f t="shared" si="40"/>
        <v>Aceptable</v>
      </c>
      <c r="V260" s="133"/>
      <c r="W260" s="133"/>
      <c r="X260" s="133"/>
      <c r="Y260" s="96" t="s">
        <v>448</v>
      </c>
      <c r="Z260" s="82" t="s">
        <v>294</v>
      </c>
      <c r="AA260" s="82" t="s">
        <v>48</v>
      </c>
      <c r="AB260" s="82" t="s">
        <v>48</v>
      </c>
      <c r="AC260" s="82" t="s">
        <v>348</v>
      </c>
      <c r="AD260" s="82" t="s">
        <v>451</v>
      </c>
      <c r="AE260" s="117" t="s">
        <v>48</v>
      </c>
    </row>
    <row r="261" spans="1:31" s="79" customFormat="1" ht="68.45" customHeight="1">
      <c r="A261" s="133"/>
      <c r="B261" s="133"/>
      <c r="C261" s="133"/>
      <c r="D261" s="133"/>
      <c r="E261" s="133"/>
      <c r="F261" s="95" t="s">
        <v>37</v>
      </c>
      <c r="G261" s="82" t="s">
        <v>46</v>
      </c>
      <c r="H261" s="82" t="s">
        <v>378</v>
      </c>
      <c r="I261" s="82" t="s">
        <v>379</v>
      </c>
      <c r="J261" s="82" t="s">
        <v>49</v>
      </c>
      <c r="K261" s="82" t="s">
        <v>42</v>
      </c>
      <c r="L261" s="82" t="s">
        <v>291</v>
      </c>
      <c r="M261" s="82" t="s">
        <v>292</v>
      </c>
      <c r="N261" s="91">
        <v>2</v>
      </c>
      <c r="O261" s="91">
        <v>1</v>
      </c>
      <c r="P261" s="92">
        <f t="shared" si="36"/>
        <v>2</v>
      </c>
      <c r="Q261" s="93" t="str">
        <f t="shared" si="39"/>
        <v>Bajo</v>
      </c>
      <c r="R261" s="90">
        <v>10</v>
      </c>
      <c r="S261" s="92">
        <f t="shared" si="38"/>
        <v>20</v>
      </c>
      <c r="T261" s="92" t="str">
        <f t="shared" si="45"/>
        <v>IV</v>
      </c>
      <c r="U261" s="92" t="str">
        <f t="shared" si="40"/>
        <v>Aceptable</v>
      </c>
      <c r="V261" s="133"/>
      <c r="W261" s="133"/>
      <c r="X261" s="133"/>
      <c r="Y261" s="96" t="s">
        <v>347</v>
      </c>
      <c r="Z261" s="82" t="s">
        <v>294</v>
      </c>
      <c r="AA261" s="82" t="s">
        <v>48</v>
      </c>
      <c r="AB261" s="82" t="s">
        <v>48</v>
      </c>
      <c r="AC261" s="82" t="s">
        <v>380</v>
      </c>
      <c r="AD261" s="82" t="s">
        <v>381</v>
      </c>
      <c r="AE261" s="117" t="s">
        <v>48</v>
      </c>
    </row>
    <row r="262" spans="1:31" s="79" customFormat="1" ht="68.45" customHeight="1">
      <c r="A262" s="133"/>
      <c r="B262" s="133"/>
      <c r="C262" s="133"/>
      <c r="D262" s="133"/>
      <c r="E262" s="133"/>
      <c r="F262" s="82" t="s">
        <v>51</v>
      </c>
      <c r="G262" s="82" t="s">
        <v>57</v>
      </c>
      <c r="H262" s="82" t="s">
        <v>325</v>
      </c>
      <c r="I262" s="82" t="s">
        <v>474</v>
      </c>
      <c r="J262" s="82" t="s">
        <v>475</v>
      </c>
      <c r="K262" s="82" t="s">
        <v>262</v>
      </c>
      <c r="L262" s="82" t="s">
        <v>262</v>
      </c>
      <c r="M262" s="82" t="s">
        <v>262</v>
      </c>
      <c r="N262" s="90">
        <v>2</v>
      </c>
      <c r="O262" s="90">
        <v>1</v>
      </c>
      <c r="P262" s="92">
        <f t="shared" si="36"/>
        <v>2</v>
      </c>
      <c r="Q262" s="93" t="str">
        <f t="shared" si="39"/>
        <v>Bajo</v>
      </c>
      <c r="R262" s="90">
        <v>10</v>
      </c>
      <c r="S262" s="92">
        <f t="shared" si="38"/>
        <v>20</v>
      </c>
      <c r="T262" s="92" t="str">
        <f t="shared" si="45"/>
        <v>IV</v>
      </c>
      <c r="U262" s="92" t="str">
        <f t="shared" si="40"/>
        <v>Aceptable</v>
      </c>
      <c r="V262" s="133"/>
      <c r="W262" s="133"/>
      <c r="X262" s="133"/>
      <c r="Y262" s="96" t="s">
        <v>328</v>
      </c>
      <c r="Z262" s="82" t="s">
        <v>329</v>
      </c>
      <c r="AA262" s="82" t="s">
        <v>48</v>
      </c>
      <c r="AB262" s="82" t="s">
        <v>48</v>
      </c>
      <c r="AC262" s="82" t="s">
        <v>48</v>
      </c>
      <c r="AD262" s="82" t="s">
        <v>454</v>
      </c>
      <c r="AE262" s="117" t="s">
        <v>48</v>
      </c>
    </row>
    <row r="263" spans="1:31" s="79" customFormat="1" ht="68.45" customHeight="1">
      <c r="A263" s="133"/>
      <c r="B263" s="133"/>
      <c r="C263" s="133"/>
      <c r="D263" s="133"/>
      <c r="E263" s="133"/>
      <c r="F263" s="82" t="s">
        <v>51</v>
      </c>
      <c r="G263" s="82" t="s">
        <v>57</v>
      </c>
      <c r="H263" s="82" t="s">
        <v>40</v>
      </c>
      <c r="I263" s="82" t="s">
        <v>38</v>
      </c>
      <c r="J263" s="82" t="s">
        <v>41</v>
      </c>
      <c r="K263" s="82" t="s">
        <v>299</v>
      </c>
      <c r="L263" s="82" t="s">
        <v>300</v>
      </c>
      <c r="M263" s="82" t="s">
        <v>301</v>
      </c>
      <c r="N263" s="90">
        <v>2</v>
      </c>
      <c r="O263" s="90">
        <v>3</v>
      </c>
      <c r="P263" s="92">
        <f t="shared" si="36"/>
        <v>6</v>
      </c>
      <c r="Q263" s="93" t="str">
        <f t="shared" si="39"/>
        <v>Medio</v>
      </c>
      <c r="R263" s="90">
        <v>10</v>
      </c>
      <c r="S263" s="92">
        <f t="shared" si="38"/>
        <v>60</v>
      </c>
      <c r="T263" s="92" t="str">
        <f t="shared" si="45"/>
        <v>III</v>
      </c>
      <c r="U263" s="93" t="s">
        <v>198</v>
      </c>
      <c r="V263" s="133"/>
      <c r="W263" s="133"/>
      <c r="X263" s="133"/>
      <c r="Y263" s="96" t="s">
        <v>476</v>
      </c>
      <c r="Z263" s="82" t="s">
        <v>303</v>
      </c>
      <c r="AA263" s="82" t="s">
        <v>48</v>
      </c>
      <c r="AB263" s="82" t="s">
        <v>48</v>
      </c>
      <c r="AC263" s="82" t="s">
        <v>455</v>
      </c>
      <c r="AD263" s="82" t="s">
        <v>456</v>
      </c>
      <c r="AE263" s="117" t="s">
        <v>48</v>
      </c>
    </row>
    <row r="264" spans="1:31" s="79" customFormat="1" ht="68.45" customHeight="1">
      <c r="A264" s="133"/>
      <c r="B264" s="133"/>
      <c r="C264" s="133"/>
      <c r="D264" s="133"/>
      <c r="E264" s="133"/>
      <c r="F264" s="82" t="s">
        <v>51</v>
      </c>
      <c r="G264" s="82" t="s">
        <v>57</v>
      </c>
      <c r="H264" s="82" t="s">
        <v>306</v>
      </c>
      <c r="I264" s="82" t="s">
        <v>352</v>
      </c>
      <c r="J264" s="82" t="s">
        <v>41</v>
      </c>
      <c r="K264" s="82" t="s">
        <v>262</v>
      </c>
      <c r="L264" s="82" t="s">
        <v>262</v>
      </c>
      <c r="M264" s="82" t="s">
        <v>308</v>
      </c>
      <c r="N264" s="90">
        <v>2</v>
      </c>
      <c r="O264" s="90">
        <v>3</v>
      </c>
      <c r="P264" s="92">
        <f t="shared" si="36"/>
        <v>6</v>
      </c>
      <c r="Q264" s="93" t="str">
        <f t="shared" si="39"/>
        <v>Medio</v>
      </c>
      <c r="R264" s="90">
        <v>10</v>
      </c>
      <c r="S264" s="92">
        <f t="shared" si="38"/>
        <v>60</v>
      </c>
      <c r="T264" s="92" t="str">
        <f t="shared" si="45"/>
        <v>III</v>
      </c>
      <c r="U264" s="93" t="s">
        <v>198</v>
      </c>
      <c r="V264" s="133"/>
      <c r="W264" s="133"/>
      <c r="X264" s="133"/>
      <c r="Y264" s="96" t="s">
        <v>458</v>
      </c>
      <c r="Z264" s="95" t="s">
        <v>310</v>
      </c>
      <c r="AA264" s="82" t="s">
        <v>48</v>
      </c>
      <c r="AB264" s="82" t="s">
        <v>48</v>
      </c>
      <c r="AC264" s="82" t="s">
        <v>48</v>
      </c>
      <c r="AD264" s="82" t="s">
        <v>311</v>
      </c>
      <c r="AE264" s="117" t="s">
        <v>48</v>
      </c>
    </row>
    <row r="265" spans="1:31" s="79" customFormat="1" ht="68.45" customHeight="1">
      <c r="A265" s="133"/>
      <c r="B265" s="133"/>
      <c r="C265" s="133"/>
      <c r="D265" s="133"/>
      <c r="E265" s="133"/>
      <c r="F265" s="82" t="s">
        <v>51</v>
      </c>
      <c r="G265" s="82" t="s">
        <v>58</v>
      </c>
      <c r="H265" s="82" t="s">
        <v>425</v>
      </c>
      <c r="I265" s="82" t="s">
        <v>426</v>
      </c>
      <c r="J265" s="82" t="s">
        <v>427</v>
      </c>
      <c r="K265" s="82" t="s">
        <v>262</v>
      </c>
      <c r="L265" s="82" t="s">
        <v>373</v>
      </c>
      <c r="M265" s="82" t="s">
        <v>374</v>
      </c>
      <c r="N265" s="90">
        <v>2</v>
      </c>
      <c r="O265" s="90">
        <v>3</v>
      </c>
      <c r="P265" s="92">
        <f t="shared" si="36"/>
        <v>6</v>
      </c>
      <c r="Q265" s="93" t="str">
        <f t="shared" si="39"/>
        <v>Medio</v>
      </c>
      <c r="R265" s="90">
        <v>10</v>
      </c>
      <c r="S265" s="92">
        <f t="shared" si="38"/>
        <v>60</v>
      </c>
      <c r="T265" s="92" t="str">
        <f t="shared" si="45"/>
        <v>III</v>
      </c>
      <c r="U265" s="93" t="s">
        <v>198</v>
      </c>
      <c r="V265" s="133"/>
      <c r="W265" s="133"/>
      <c r="X265" s="133"/>
      <c r="Y265" s="96" t="s">
        <v>375</v>
      </c>
      <c r="Z265" s="82" t="s">
        <v>376</v>
      </c>
      <c r="AA265" s="82" t="s">
        <v>48</v>
      </c>
      <c r="AB265" s="82" t="s">
        <v>48</v>
      </c>
      <c r="AC265" s="82" t="s">
        <v>48</v>
      </c>
      <c r="AD265" s="82" t="s">
        <v>377</v>
      </c>
      <c r="AE265" s="117" t="s">
        <v>48</v>
      </c>
    </row>
    <row r="266" spans="1:31" s="79" customFormat="1" ht="68.45" customHeight="1">
      <c r="A266" s="133"/>
      <c r="B266" s="133"/>
      <c r="C266" s="133"/>
      <c r="D266" s="133"/>
      <c r="E266" s="133"/>
      <c r="F266" s="82" t="s">
        <v>51</v>
      </c>
      <c r="G266" s="82" t="s">
        <v>58</v>
      </c>
      <c r="H266" s="82" t="s">
        <v>400</v>
      </c>
      <c r="I266" s="82" t="s">
        <v>401</v>
      </c>
      <c r="J266" s="82" t="s">
        <v>402</v>
      </c>
      <c r="K266" s="82" t="s">
        <v>262</v>
      </c>
      <c r="L266" s="82" t="s">
        <v>373</v>
      </c>
      <c r="M266" s="82" t="s">
        <v>374</v>
      </c>
      <c r="N266" s="90">
        <v>2</v>
      </c>
      <c r="O266" s="90">
        <v>3</v>
      </c>
      <c r="P266" s="92">
        <f t="shared" si="36"/>
        <v>6</v>
      </c>
      <c r="Q266" s="93" t="str">
        <f t="shared" si="39"/>
        <v>Medio</v>
      </c>
      <c r="R266" s="90">
        <v>10</v>
      </c>
      <c r="S266" s="92">
        <f t="shared" si="38"/>
        <v>60</v>
      </c>
      <c r="T266" s="92" t="str">
        <f t="shared" si="45"/>
        <v>III</v>
      </c>
      <c r="U266" s="93" t="s">
        <v>198</v>
      </c>
      <c r="V266" s="133"/>
      <c r="W266" s="133"/>
      <c r="X266" s="133"/>
      <c r="Y266" s="96" t="s">
        <v>375</v>
      </c>
      <c r="Z266" s="82" t="s">
        <v>376</v>
      </c>
      <c r="AA266" s="82" t="s">
        <v>48</v>
      </c>
      <c r="AB266" s="82" t="s">
        <v>48</v>
      </c>
      <c r="AC266" s="82" t="s">
        <v>48</v>
      </c>
      <c r="AD266" s="82" t="s">
        <v>377</v>
      </c>
      <c r="AE266" s="117" t="s">
        <v>48</v>
      </c>
    </row>
    <row r="267" spans="1:31" s="79" customFormat="1" ht="68.45" customHeight="1">
      <c r="A267" s="133"/>
      <c r="B267" s="133"/>
      <c r="C267" s="133"/>
      <c r="D267" s="133"/>
      <c r="E267" s="133"/>
      <c r="F267" s="82" t="s">
        <v>51</v>
      </c>
      <c r="G267" s="82" t="s">
        <v>58</v>
      </c>
      <c r="H267" s="82" t="s">
        <v>370</v>
      </c>
      <c r="I267" s="82" t="s">
        <v>371</v>
      </c>
      <c r="J267" s="82" t="s">
        <v>372</v>
      </c>
      <c r="K267" s="82" t="s">
        <v>262</v>
      </c>
      <c r="L267" s="82" t="s">
        <v>373</v>
      </c>
      <c r="M267" s="82" t="s">
        <v>374</v>
      </c>
      <c r="N267" s="90">
        <v>2</v>
      </c>
      <c r="O267" s="90">
        <v>3</v>
      </c>
      <c r="P267" s="92">
        <f t="shared" si="36"/>
        <v>6</v>
      </c>
      <c r="Q267" s="93" t="str">
        <f t="shared" si="39"/>
        <v>Medio</v>
      </c>
      <c r="R267" s="90">
        <v>10</v>
      </c>
      <c r="S267" s="92">
        <f t="shared" si="38"/>
        <v>60</v>
      </c>
      <c r="T267" s="92" t="str">
        <f t="shared" si="45"/>
        <v>III</v>
      </c>
      <c r="U267" s="93" t="s">
        <v>198</v>
      </c>
      <c r="V267" s="133"/>
      <c r="W267" s="133"/>
      <c r="X267" s="133"/>
      <c r="Y267" s="96" t="s">
        <v>375</v>
      </c>
      <c r="Z267" s="82" t="s">
        <v>376</v>
      </c>
      <c r="AA267" s="82" t="s">
        <v>48</v>
      </c>
      <c r="AB267" s="82" t="s">
        <v>48</v>
      </c>
      <c r="AC267" s="82" t="s">
        <v>48</v>
      </c>
      <c r="AD267" s="82" t="s">
        <v>377</v>
      </c>
      <c r="AE267" s="117" t="s">
        <v>48</v>
      </c>
    </row>
    <row r="268" spans="1:31" s="79" customFormat="1" ht="68.45" customHeight="1">
      <c r="A268" s="134" t="s">
        <v>680</v>
      </c>
      <c r="B268" s="137" t="s">
        <v>687</v>
      </c>
      <c r="C268" s="137" t="s">
        <v>681</v>
      </c>
      <c r="D268" s="137" t="s">
        <v>688</v>
      </c>
      <c r="E268" s="137" t="s">
        <v>689</v>
      </c>
      <c r="F268" s="89" t="s">
        <v>37</v>
      </c>
      <c r="G268" s="90" t="s">
        <v>258</v>
      </c>
      <c r="H268" s="90" t="s">
        <v>397</v>
      </c>
      <c r="I268" s="82" t="s">
        <v>260</v>
      </c>
      <c r="J268" s="82" t="s">
        <v>261</v>
      </c>
      <c r="K268" s="82" t="s">
        <v>262</v>
      </c>
      <c r="L268" s="82" t="s">
        <v>263</v>
      </c>
      <c r="M268" s="82" t="s">
        <v>264</v>
      </c>
      <c r="N268" s="91">
        <v>2</v>
      </c>
      <c r="O268" s="91">
        <v>1</v>
      </c>
      <c r="P268" s="93">
        <f t="shared" ref="P268:P283" si="46">IF(OR(N268="",O268=""),"",IF((N268*O268=0),"N/A",N268*O268))</f>
        <v>2</v>
      </c>
      <c r="Q268" s="93"/>
      <c r="R268" s="91">
        <v>10</v>
      </c>
      <c r="S268" s="93">
        <f t="shared" ref="S268:S283" si="47">IF(OR(R268="",P268=""),"",IF(ISTEXT(P268),"N/A",P268*R268))</f>
        <v>20</v>
      </c>
      <c r="T268" s="92" t="str">
        <f t="shared" si="45"/>
        <v>IV</v>
      </c>
      <c r="U268" s="93" t="str">
        <f>IF(T268="","",IF(OR(T268="IV",T268="III"),"Aceptable",IF(T268="II","No Aceptable o Aceptable con controles",IF(T268="I","No Aceptable","Error"))))</f>
        <v>Aceptable</v>
      </c>
      <c r="V268" s="137">
        <v>1</v>
      </c>
      <c r="W268" s="137">
        <v>3</v>
      </c>
      <c r="X268" s="137">
        <f t="shared" ref="X268" si="48">V268+W268</f>
        <v>4</v>
      </c>
      <c r="Y268" s="94" t="s">
        <v>265</v>
      </c>
      <c r="Z268" s="82" t="s">
        <v>266</v>
      </c>
      <c r="AA268" s="82" t="s">
        <v>48</v>
      </c>
      <c r="AB268" s="82" t="s">
        <v>48</v>
      </c>
      <c r="AC268" s="82" t="s">
        <v>48</v>
      </c>
      <c r="AD268" s="82" t="s">
        <v>268</v>
      </c>
      <c r="AE268" s="117" t="s">
        <v>324</v>
      </c>
    </row>
    <row r="269" spans="1:31" s="79" customFormat="1" ht="68.45" customHeight="1">
      <c r="A269" s="135"/>
      <c r="B269" s="138"/>
      <c r="C269" s="138"/>
      <c r="D269" s="138"/>
      <c r="E269" s="138"/>
      <c r="F269" s="89" t="s">
        <v>37</v>
      </c>
      <c r="G269" s="90" t="s">
        <v>258</v>
      </c>
      <c r="H269" s="90" t="s">
        <v>678</v>
      </c>
      <c r="I269" s="82" t="s">
        <v>367</v>
      </c>
      <c r="J269" s="82" t="s">
        <v>368</v>
      </c>
      <c r="K269" s="82" t="s">
        <v>262</v>
      </c>
      <c r="L269" s="82" t="s">
        <v>263</v>
      </c>
      <c r="M269" s="82" t="s">
        <v>264</v>
      </c>
      <c r="N269" s="91">
        <v>2</v>
      </c>
      <c r="O269" s="91">
        <v>1</v>
      </c>
      <c r="P269" s="93">
        <f t="shared" si="46"/>
        <v>2</v>
      </c>
      <c r="Q269" s="93"/>
      <c r="R269" s="91">
        <v>10</v>
      </c>
      <c r="S269" s="93">
        <f t="shared" si="47"/>
        <v>20</v>
      </c>
      <c r="T269" s="92" t="str">
        <f t="shared" si="45"/>
        <v>IV</v>
      </c>
      <c r="U269" s="93" t="str">
        <f>IF(T269="","",IF(OR(T269="IV",T269="III"),"Aceptable",IF(T269="II","No Aceptable o Aceptable con controles",IF(T269="I","No Aceptable","Error"))))</f>
        <v>Aceptable</v>
      </c>
      <c r="V269" s="138"/>
      <c r="W269" s="138"/>
      <c r="X269" s="138"/>
      <c r="Y269" s="94" t="s">
        <v>66</v>
      </c>
      <c r="Z269" s="82" t="s">
        <v>266</v>
      </c>
      <c r="AA269" s="82" t="s">
        <v>48</v>
      </c>
      <c r="AB269" s="82" t="s">
        <v>48</v>
      </c>
      <c r="AC269" s="82" t="s">
        <v>369</v>
      </c>
      <c r="AD269" s="82" t="s">
        <v>268</v>
      </c>
      <c r="AE269" s="117" t="s">
        <v>324</v>
      </c>
    </row>
    <row r="270" spans="1:31" s="79" customFormat="1" ht="68.45" customHeight="1">
      <c r="A270" s="135"/>
      <c r="B270" s="138"/>
      <c r="C270" s="138"/>
      <c r="D270" s="138"/>
      <c r="E270" s="138"/>
      <c r="F270" s="95" t="s">
        <v>37</v>
      </c>
      <c r="G270" s="82" t="s">
        <v>46</v>
      </c>
      <c r="H270" s="82" t="s">
        <v>378</v>
      </c>
      <c r="I270" s="82" t="s">
        <v>379</v>
      </c>
      <c r="J270" s="82" t="s">
        <v>49</v>
      </c>
      <c r="K270" s="82" t="s">
        <v>42</v>
      </c>
      <c r="L270" s="82" t="s">
        <v>291</v>
      </c>
      <c r="M270" s="82" t="s">
        <v>292</v>
      </c>
      <c r="N270" s="91">
        <v>2</v>
      </c>
      <c r="O270" s="91">
        <v>1</v>
      </c>
      <c r="P270" s="93">
        <f t="shared" si="46"/>
        <v>2</v>
      </c>
      <c r="Q270" s="93"/>
      <c r="R270" s="91">
        <v>10</v>
      </c>
      <c r="S270" s="93">
        <f t="shared" si="47"/>
        <v>20</v>
      </c>
      <c r="T270" s="92" t="str">
        <f t="shared" si="45"/>
        <v>IV</v>
      </c>
      <c r="U270" s="93" t="str">
        <f>IF(T270="","",IF(OR(T270="IV",T270="III"),"Aceptable",IF(T270="II","No Aceptable o Aceptable con controles",IF(T270="I","No Aceptable","Error"))))</f>
        <v>Aceptable</v>
      </c>
      <c r="V270" s="138"/>
      <c r="W270" s="138"/>
      <c r="X270" s="138"/>
      <c r="Y270" s="96" t="s">
        <v>347</v>
      </c>
      <c r="Z270" s="82" t="s">
        <v>294</v>
      </c>
      <c r="AA270" s="82" t="s">
        <v>48</v>
      </c>
      <c r="AB270" s="82" t="s">
        <v>48</v>
      </c>
      <c r="AC270" s="82" t="s">
        <v>380</v>
      </c>
      <c r="AD270" s="82" t="s">
        <v>381</v>
      </c>
      <c r="AE270" s="117" t="s">
        <v>48</v>
      </c>
    </row>
    <row r="271" spans="1:31" s="79" customFormat="1" ht="68.45" customHeight="1">
      <c r="A271" s="135"/>
      <c r="B271" s="138"/>
      <c r="C271" s="138"/>
      <c r="D271" s="138"/>
      <c r="E271" s="138"/>
      <c r="F271" s="82" t="s">
        <v>51</v>
      </c>
      <c r="G271" s="82" t="s">
        <v>46</v>
      </c>
      <c r="H271" s="82" t="s">
        <v>59</v>
      </c>
      <c r="I271" s="82" t="s">
        <v>349</v>
      </c>
      <c r="J271" s="82" t="s">
        <v>350</v>
      </c>
      <c r="K271" s="82" t="s">
        <v>53</v>
      </c>
      <c r="L271" s="82" t="s">
        <v>291</v>
      </c>
      <c r="M271" s="82" t="s">
        <v>292</v>
      </c>
      <c r="N271" s="91">
        <v>2</v>
      </c>
      <c r="O271" s="91">
        <v>2</v>
      </c>
      <c r="P271" s="93">
        <f t="shared" si="46"/>
        <v>4</v>
      </c>
      <c r="Q271" s="93" t="str">
        <f t="shared" ref="Q271:Q273" si="49">IF(P271="","",IF(ISTEXT(P271),"N/A",IF(OR(P271=2,P271=4),"Bajo",IF(OR(P271=6,P271=8),"Medio",IF(OR(P271=10,P271=12,P271=18,P271=20),"Alto",IF(OR(P271=24,P271=30,P271=40),"Muy Alto","Error"))))))</f>
        <v>Bajo</v>
      </c>
      <c r="R271" s="91">
        <v>25</v>
      </c>
      <c r="S271" s="93">
        <f t="shared" si="47"/>
        <v>100</v>
      </c>
      <c r="T271" s="93" t="str">
        <f t="shared" ref="T271:T284" si="50">IF(S271="","",IF(ISTEXT(S271),"IV",IF(S271=20,"IV",IF(AND(S271&gt;=40,S271&lt;=120),"III",IF(AND(S271&gt;=150,S271&lt;=500),"II",IF(AND(S271&gt;=600,S271&lt;=4000),"I","Error"))))))</f>
        <v>III</v>
      </c>
      <c r="U271" s="93" t="s">
        <v>198</v>
      </c>
      <c r="V271" s="138"/>
      <c r="W271" s="138"/>
      <c r="X271" s="138"/>
      <c r="Y271" s="96" t="s">
        <v>351</v>
      </c>
      <c r="Z271" s="82" t="s">
        <v>294</v>
      </c>
      <c r="AA271" s="82" t="s">
        <v>48</v>
      </c>
      <c r="AB271" s="82" t="s">
        <v>48</v>
      </c>
      <c r="AC271" s="82" t="s">
        <v>348</v>
      </c>
      <c r="AD271" s="82" t="s">
        <v>296</v>
      </c>
      <c r="AE271" s="117" t="s">
        <v>48</v>
      </c>
    </row>
    <row r="272" spans="1:31" s="79" customFormat="1" ht="68.45" customHeight="1">
      <c r="A272" s="135"/>
      <c r="B272" s="138"/>
      <c r="C272" s="138"/>
      <c r="D272" s="138"/>
      <c r="E272" s="138"/>
      <c r="F272" s="82" t="s">
        <v>51</v>
      </c>
      <c r="G272" s="82" t="s">
        <v>57</v>
      </c>
      <c r="H272" s="82" t="s">
        <v>317</v>
      </c>
      <c r="I272" s="82" t="s">
        <v>318</v>
      </c>
      <c r="J272" s="82" t="s">
        <v>319</v>
      </c>
      <c r="K272" s="82" t="s">
        <v>262</v>
      </c>
      <c r="L272" s="82" t="s">
        <v>263</v>
      </c>
      <c r="M272" s="82" t="s">
        <v>308</v>
      </c>
      <c r="N272" s="91">
        <v>6</v>
      </c>
      <c r="O272" s="91">
        <v>3</v>
      </c>
      <c r="P272" s="93">
        <f t="shared" si="46"/>
        <v>18</v>
      </c>
      <c r="Q272" s="93" t="str">
        <f t="shared" si="49"/>
        <v>Alto</v>
      </c>
      <c r="R272" s="91">
        <v>25</v>
      </c>
      <c r="S272" s="93">
        <f t="shared" si="47"/>
        <v>450</v>
      </c>
      <c r="T272" s="93" t="str">
        <f t="shared" si="50"/>
        <v>II</v>
      </c>
      <c r="U272" s="93" t="str">
        <f>IF(T272="","",IF(OR(T272="IV",T272="III"),"Aceptable",IF(T272="II","No Aceptable o Aceptable con controles",IF(T272="I","No Aceptable","Error"))))</f>
        <v>No Aceptable o Aceptable con controles</v>
      </c>
      <c r="V272" s="138"/>
      <c r="W272" s="138"/>
      <c r="X272" s="138"/>
      <c r="Y272" s="96" t="s">
        <v>320</v>
      </c>
      <c r="Z272" s="82" t="s">
        <v>321</v>
      </c>
      <c r="AA272" s="82" t="s">
        <v>48</v>
      </c>
      <c r="AB272" s="82" t="s">
        <v>48</v>
      </c>
      <c r="AC272" s="82" t="s">
        <v>322</v>
      </c>
      <c r="AD272" s="82" t="s">
        <v>323</v>
      </c>
      <c r="AE272" s="117" t="s">
        <v>48</v>
      </c>
    </row>
    <row r="273" spans="1:31" s="79" customFormat="1" ht="68.45" customHeight="1">
      <c r="A273" s="135"/>
      <c r="B273" s="138"/>
      <c r="C273" s="138"/>
      <c r="D273" s="138"/>
      <c r="E273" s="138"/>
      <c r="F273" s="89" t="s">
        <v>55</v>
      </c>
      <c r="G273" s="82" t="s">
        <v>57</v>
      </c>
      <c r="H273" s="82" t="s">
        <v>325</v>
      </c>
      <c r="I273" s="82" t="s">
        <v>326</v>
      </c>
      <c r="J273" s="82" t="s">
        <v>327</v>
      </c>
      <c r="K273" s="82" t="s">
        <v>83</v>
      </c>
      <c r="L273" s="82" t="s">
        <v>94</v>
      </c>
      <c r="M273" s="82" t="s">
        <v>85</v>
      </c>
      <c r="N273" s="91">
        <v>6</v>
      </c>
      <c r="O273" s="91">
        <v>3</v>
      </c>
      <c r="P273" s="93">
        <f t="shared" si="46"/>
        <v>18</v>
      </c>
      <c r="Q273" s="93" t="str">
        <f t="shared" si="49"/>
        <v>Alto</v>
      </c>
      <c r="R273" s="91">
        <v>25</v>
      </c>
      <c r="S273" s="93">
        <f t="shared" si="47"/>
        <v>450</v>
      </c>
      <c r="T273" s="93" t="str">
        <f t="shared" si="50"/>
        <v>II</v>
      </c>
      <c r="U273" s="93" t="s">
        <v>200</v>
      </c>
      <c r="V273" s="138"/>
      <c r="W273" s="138"/>
      <c r="X273" s="138"/>
      <c r="Y273" s="96" t="s">
        <v>328</v>
      </c>
      <c r="Z273" s="82" t="s">
        <v>329</v>
      </c>
      <c r="AA273" s="82" t="s">
        <v>48</v>
      </c>
      <c r="AB273" s="82" t="s">
        <v>48</v>
      </c>
      <c r="AC273" s="82" t="s">
        <v>330</v>
      </c>
      <c r="AD273" s="82" t="s">
        <v>331</v>
      </c>
      <c r="AE273" s="117" t="s">
        <v>48</v>
      </c>
    </row>
    <row r="274" spans="1:31" s="79" customFormat="1" ht="68.45" customHeight="1">
      <c r="A274" s="135"/>
      <c r="B274" s="138"/>
      <c r="C274" s="138"/>
      <c r="D274" s="138"/>
      <c r="E274" s="138"/>
      <c r="F274" s="89" t="s">
        <v>55</v>
      </c>
      <c r="G274" s="82" t="s">
        <v>57</v>
      </c>
      <c r="H274" s="82" t="s">
        <v>332</v>
      </c>
      <c r="I274" s="82" t="s">
        <v>333</v>
      </c>
      <c r="J274" s="82" t="s">
        <v>334</v>
      </c>
      <c r="K274" s="82" t="s">
        <v>262</v>
      </c>
      <c r="L274" s="82" t="s">
        <v>263</v>
      </c>
      <c r="M274" s="82" t="s">
        <v>262</v>
      </c>
      <c r="N274" s="91">
        <v>2</v>
      </c>
      <c r="O274" s="91">
        <v>1</v>
      </c>
      <c r="P274" s="93">
        <f t="shared" si="46"/>
        <v>2</v>
      </c>
      <c r="Q274" s="93" t="s">
        <v>335</v>
      </c>
      <c r="R274" s="91">
        <v>10</v>
      </c>
      <c r="S274" s="93">
        <f t="shared" si="47"/>
        <v>20</v>
      </c>
      <c r="T274" s="92" t="str">
        <f t="shared" si="50"/>
        <v>IV</v>
      </c>
      <c r="U274" s="93" t="s">
        <v>200</v>
      </c>
      <c r="V274" s="138"/>
      <c r="W274" s="138"/>
      <c r="X274" s="138"/>
      <c r="Y274" s="96" t="s">
        <v>336</v>
      </c>
      <c r="Z274" s="82" t="s">
        <v>337</v>
      </c>
      <c r="AA274" s="82" t="s">
        <v>338</v>
      </c>
      <c r="AB274" s="82" t="s">
        <v>44</v>
      </c>
      <c r="AC274" s="82" t="s">
        <v>339</v>
      </c>
      <c r="AD274" s="82" t="s">
        <v>340</v>
      </c>
      <c r="AE274" s="117" t="s">
        <v>48</v>
      </c>
    </row>
    <row r="275" spans="1:31" s="79" customFormat="1" ht="68.45" customHeight="1">
      <c r="A275" s="136"/>
      <c r="B275" s="139"/>
      <c r="C275" s="139"/>
      <c r="D275" s="139"/>
      <c r="E275" s="139"/>
      <c r="F275" s="103" t="s">
        <v>55</v>
      </c>
      <c r="G275" s="82" t="s">
        <v>61</v>
      </c>
      <c r="H275" s="103" t="s">
        <v>355</v>
      </c>
      <c r="I275" s="103" t="s">
        <v>356</v>
      </c>
      <c r="J275" s="82" t="s">
        <v>357</v>
      </c>
      <c r="K275" s="82" t="s">
        <v>358</v>
      </c>
      <c r="L275" s="82" t="s">
        <v>263</v>
      </c>
      <c r="M275" s="82" t="s">
        <v>359</v>
      </c>
      <c r="N275" s="91">
        <v>2</v>
      </c>
      <c r="O275" s="91">
        <v>1</v>
      </c>
      <c r="P275" s="93">
        <f t="shared" si="46"/>
        <v>2</v>
      </c>
      <c r="Q275" s="93" t="str">
        <f t="shared" ref="Q275" si="51">IF(P275="","",IF(ISTEXT(P275),"N/A",IF(OR(P275=2,P275=4),"Bajo",IF(OR(P275=6,P275=8),"Medio",IF(OR(P275=10,P275=12,P275=18,P275=20),"Alto",IF(OR(P275=24,P275=30,P275=40),"Muy Alto","Error"))))))</f>
        <v>Bajo</v>
      </c>
      <c r="R275" s="91">
        <v>10</v>
      </c>
      <c r="S275" s="93">
        <f t="shared" si="47"/>
        <v>20</v>
      </c>
      <c r="T275" s="92" t="str">
        <f t="shared" si="50"/>
        <v>IV</v>
      </c>
      <c r="U275" s="93" t="str">
        <f t="shared" ref="U275" si="52">IF(T275="","",IF(OR(T275="IV",T275="III"),"Aceptable",IF(T275="II","No Aceptable o Aceptable con controles",IF(T275="I","No Aceptable","Error"))))</f>
        <v>Aceptable</v>
      </c>
      <c r="V275" s="139"/>
      <c r="W275" s="139"/>
      <c r="X275" s="139"/>
      <c r="Y275" s="82" t="s">
        <v>360</v>
      </c>
      <c r="Z275" s="82" t="s">
        <v>285</v>
      </c>
      <c r="AA275" s="82" t="s">
        <v>44</v>
      </c>
      <c r="AB275" s="82" t="s">
        <v>44</v>
      </c>
      <c r="AC275" s="82" t="s">
        <v>44</v>
      </c>
      <c r="AD275" s="82" t="s">
        <v>361</v>
      </c>
      <c r="AE275" s="117" t="s">
        <v>324</v>
      </c>
    </row>
    <row r="276" spans="1:31" s="79" customFormat="1" ht="68.45" customHeight="1">
      <c r="A276" s="134" t="s">
        <v>680</v>
      </c>
      <c r="B276" s="137" t="s">
        <v>254</v>
      </c>
      <c r="C276" s="137" t="s">
        <v>676</v>
      </c>
      <c r="D276" s="137" t="s">
        <v>690</v>
      </c>
      <c r="E276" s="137" t="s">
        <v>677</v>
      </c>
      <c r="F276" s="89" t="s">
        <v>37</v>
      </c>
      <c r="G276" s="90" t="s">
        <v>258</v>
      </c>
      <c r="H276" s="90" t="s">
        <v>397</v>
      </c>
      <c r="I276" s="82" t="s">
        <v>260</v>
      </c>
      <c r="J276" s="82" t="s">
        <v>261</v>
      </c>
      <c r="K276" s="82" t="s">
        <v>262</v>
      </c>
      <c r="L276" s="82" t="s">
        <v>263</v>
      </c>
      <c r="M276" s="82" t="s">
        <v>264</v>
      </c>
      <c r="N276" s="91">
        <v>2</v>
      </c>
      <c r="O276" s="91">
        <v>1</v>
      </c>
      <c r="P276" s="93">
        <f t="shared" si="46"/>
        <v>2</v>
      </c>
      <c r="Q276" s="93"/>
      <c r="R276" s="91">
        <v>10</v>
      </c>
      <c r="S276" s="93">
        <f t="shared" si="47"/>
        <v>20</v>
      </c>
      <c r="T276" s="92" t="str">
        <f t="shared" si="50"/>
        <v>IV</v>
      </c>
      <c r="U276" s="93" t="str">
        <f>IF(T276="","",IF(OR(T276="IV",T276="III"),"Aceptable",IF(T276="II","No Aceptable o Aceptable con controles",IF(T276="I","No Aceptable","Error"))))</f>
        <v>Aceptable</v>
      </c>
      <c r="V276" s="137">
        <v>0</v>
      </c>
      <c r="W276" s="137">
        <v>3</v>
      </c>
      <c r="X276" s="137">
        <f t="shared" ref="X276" si="53">V276+W276</f>
        <v>3</v>
      </c>
      <c r="Y276" s="94" t="s">
        <v>265</v>
      </c>
      <c r="Z276" s="82" t="s">
        <v>266</v>
      </c>
      <c r="AA276" s="82" t="s">
        <v>48</v>
      </c>
      <c r="AB276" s="82" t="s">
        <v>48</v>
      </c>
      <c r="AC276" s="82" t="s">
        <v>48</v>
      </c>
      <c r="AD276" s="82" t="s">
        <v>268</v>
      </c>
      <c r="AE276" s="117" t="s">
        <v>324</v>
      </c>
    </row>
    <row r="277" spans="1:31" s="79" customFormat="1" ht="68.45" customHeight="1">
      <c r="A277" s="135"/>
      <c r="B277" s="138"/>
      <c r="C277" s="138"/>
      <c r="D277" s="138"/>
      <c r="E277" s="138"/>
      <c r="F277" s="89" t="s">
        <v>37</v>
      </c>
      <c r="G277" s="90" t="s">
        <v>258</v>
      </c>
      <c r="H277" s="90" t="s">
        <v>678</v>
      </c>
      <c r="I277" s="82" t="s">
        <v>367</v>
      </c>
      <c r="J277" s="82" t="s">
        <v>368</v>
      </c>
      <c r="K277" s="82" t="s">
        <v>262</v>
      </c>
      <c r="L277" s="82" t="s">
        <v>263</v>
      </c>
      <c r="M277" s="82" t="s">
        <v>264</v>
      </c>
      <c r="N277" s="91">
        <v>2</v>
      </c>
      <c r="O277" s="91">
        <v>1</v>
      </c>
      <c r="P277" s="93">
        <f t="shared" si="46"/>
        <v>2</v>
      </c>
      <c r="Q277" s="93"/>
      <c r="R277" s="91">
        <v>10</v>
      </c>
      <c r="S277" s="93">
        <f t="shared" si="47"/>
        <v>20</v>
      </c>
      <c r="T277" s="92" t="str">
        <f t="shared" si="50"/>
        <v>IV</v>
      </c>
      <c r="U277" s="93" t="str">
        <f>IF(T277="","",IF(OR(T277="IV",T277="III"),"Aceptable",IF(T277="II","No Aceptable o Aceptable con controles",IF(T277="I","No Aceptable","Error"))))</f>
        <v>Aceptable</v>
      </c>
      <c r="V277" s="138"/>
      <c r="W277" s="138"/>
      <c r="X277" s="138"/>
      <c r="Y277" s="94" t="s">
        <v>66</v>
      </c>
      <c r="Z277" s="82" t="s">
        <v>266</v>
      </c>
      <c r="AA277" s="82" t="s">
        <v>48</v>
      </c>
      <c r="AB277" s="82" t="s">
        <v>48</v>
      </c>
      <c r="AC277" s="82" t="s">
        <v>369</v>
      </c>
      <c r="AD277" s="82" t="s">
        <v>268</v>
      </c>
      <c r="AE277" s="117" t="s">
        <v>324</v>
      </c>
    </row>
    <row r="278" spans="1:31" s="79" customFormat="1" ht="68.45" customHeight="1">
      <c r="A278" s="135"/>
      <c r="B278" s="138"/>
      <c r="C278" s="138"/>
      <c r="D278" s="138"/>
      <c r="E278" s="138"/>
      <c r="F278" s="95" t="s">
        <v>37</v>
      </c>
      <c r="G278" s="82" t="s">
        <v>46</v>
      </c>
      <c r="H278" s="82" t="s">
        <v>378</v>
      </c>
      <c r="I278" s="82" t="s">
        <v>379</v>
      </c>
      <c r="J278" s="82" t="s">
        <v>49</v>
      </c>
      <c r="K278" s="82" t="s">
        <v>42</v>
      </c>
      <c r="L278" s="82" t="s">
        <v>291</v>
      </c>
      <c r="M278" s="82" t="s">
        <v>292</v>
      </c>
      <c r="N278" s="91">
        <v>2</v>
      </c>
      <c r="O278" s="91">
        <v>1</v>
      </c>
      <c r="P278" s="93">
        <f t="shared" si="46"/>
        <v>2</v>
      </c>
      <c r="Q278" s="93"/>
      <c r="R278" s="91">
        <v>10</v>
      </c>
      <c r="S278" s="93">
        <f t="shared" si="47"/>
        <v>20</v>
      </c>
      <c r="T278" s="92" t="str">
        <f t="shared" si="50"/>
        <v>IV</v>
      </c>
      <c r="U278" s="93" t="str">
        <f>IF(T278="","",IF(OR(T278="IV",T278="III"),"Aceptable",IF(T278="II","No Aceptable o Aceptable con controles",IF(T278="I","No Aceptable","Error"))))</f>
        <v>Aceptable</v>
      </c>
      <c r="V278" s="138"/>
      <c r="W278" s="138"/>
      <c r="X278" s="138"/>
      <c r="Y278" s="96" t="s">
        <v>347</v>
      </c>
      <c r="Z278" s="82" t="s">
        <v>294</v>
      </c>
      <c r="AA278" s="82" t="s">
        <v>48</v>
      </c>
      <c r="AB278" s="82" t="s">
        <v>48</v>
      </c>
      <c r="AC278" s="82" t="s">
        <v>380</v>
      </c>
      <c r="AD278" s="82" t="s">
        <v>381</v>
      </c>
      <c r="AE278" s="117" t="s">
        <v>48</v>
      </c>
    </row>
    <row r="279" spans="1:31" s="79" customFormat="1" ht="68.45" customHeight="1">
      <c r="A279" s="135"/>
      <c r="B279" s="138"/>
      <c r="C279" s="138"/>
      <c r="D279" s="138"/>
      <c r="E279" s="138"/>
      <c r="F279" s="82" t="s">
        <v>51</v>
      </c>
      <c r="G279" s="82" t="s">
        <v>46</v>
      </c>
      <c r="H279" s="82" t="s">
        <v>59</v>
      </c>
      <c r="I279" s="82" t="s">
        <v>349</v>
      </c>
      <c r="J279" s="82" t="s">
        <v>350</v>
      </c>
      <c r="K279" s="82" t="s">
        <v>53</v>
      </c>
      <c r="L279" s="82" t="s">
        <v>291</v>
      </c>
      <c r="M279" s="82" t="s">
        <v>292</v>
      </c>
      <c r="N279" s="91">
        <v>2</v>
      </c>
      <c r="O279" s="91">
        <v>2</v>
      </c>
      <c r="P279" s="93">
        <f t="shared" si="46"/>
        <v>4</v>
      </c>
      <c r="Q279" s="93" t="str">
        <f t="shared" ref="Q279:Q281" si="54">IF(P279="","",IF(ISTEXT(P279),"N/A",IF(OR(P279=2,P279=4),"Bajo",IF(OR(P279=6,P279=8),"Medio",IF(OR(P279=10,P279=12,P279=18,P279=20),"Alto",IF(OR(P279=24,P279=30,P279=40),"Muy Alto","Error"))))))</f>
        <v>Bajo</v>
      </c>
      <c r="R279" s="91">
        <v>25</v>
      </c>
      <c r="S279" s="93">
        <f t="shared" si="47"/>
        <v>100</v>
      </c>
      <c r="T279" s="93" t="str">
        <f t="shared" si="50"/>
        <v>III</v>
      </c>
      <c r="U279" s="93" t="s">
        <v>198</v>
      </c>
      <c r="V279" s="138"/>
      <c r="W279" s="138"/>
      <c r="X279" s="138"/>
      <c r="Y279" s="96" t="s">
        <v>351</v>
      </c>
      <c r="Z279" s="82" t="s">
        <v>294</v>
      </c>
      <c r="AA279" s="82" t="s">
        <v>48</v>
      </c>
      <c r="AB279" s="82" t="s">
        <v>48</v>
      </c>
      <c r="AC279" s="82" t="s">
        <v>348</v>
      </c>
      <c r="AD279" s="82" t="s">
        <v>296</v>
      </c>
      <c r="AE279" s="117" t="s">
        <v>48</v>
      </c>
    </row>
    <row r="280" spans="1:31" s="79" customFormat="1" ht="68.45" customHeight="1">
      <c r="A280" s="135"/>
      <c r="B280" s="138"/>
      <c r="C280" s="138"/>
      <c r="D280" s="138"/>
      <c r="E280" s="138"/>
      <c r="F280" s="82" t="s">
        <v>51</v>
      </c>
      <c r="G280" s="82" t="s">
        <v>57</v>
      </c>
      <c r="H280" s="82" t="s">
        <v>317</v>
      </c>
      <c r="I280" s="82" t="s">
        <v>318</v>
      </c>
      <c r="J280" s="82" t="s">
        <v>319</v>
      </c>
      <c r="K280" s="82" t="s">
        <v>262</v>
      </c>
      <c r="L280" s="82" t="s">
        <v>263</v>
      </c>
      <c r="M280" s="82" t="s">
        <v>308</v>
      </c>
      <c r="N280" s="91">
        <v>6</v>
      </c>
      <c r="O280" s="91">
        <v>3</v>
      </c>
      <c r="P280" s="93">
        <f t="shared" si="46"/>
        <v>18</v>
      </c>
      <c r="Q280" s="93" t="str">
        <f t="shared" si="54"/>
        <v>Alto</v>
      </c>
      <c r="R280" s="91">
        <v>25</v>
      </c>
      <c r="S280" s="93">
        <f t="shared" si="47"/>
        <v>450</v>
      </c>
      <c r="T280" s="93" t="str">
        <f t="shared" si="50"/>
        <v>II</v>
      </c>
      <c r="U280" s="93" t="str">
        <f>IF(T280="","",IF(OR(T280="IV",T280="III"),"Aceptable",IF(T280="II","No Aceptable o Aceptable con controles",IF(T280="I","No Aceptable","Error"))))</f>
        <v>No Aceptable o Aceptable con controles</v>
      </c>
      <c r="V280" s="138"/>
      <c r="W280" s="138"/>
      <c r="X280" s="138"/>
      <c r="Y280" s="96" t="s">
        <v>320</v>
      </c>
      <c r="Z280" s="82" t="s">
        <v>321</v>
      </c>
      <c r="AA280" s="82" t="s">
        <v>48</v>
      </c>
      <c r="AB280" s="82" t="s">
        <v>48</v>
      </c>
      <c r="AC280" s="82" t="s">
        <v>322</v>
      </c>
      <c r="AD280" s="82" t="s">
        <v>323</v>
      </c>
      <c r="AE280" s="117" t="s">
        <v>48</v>
      </c>
    </row>
    <row r="281" spans="1:31" s="79" customFormat="1" ht="68.45" customHeight="1">
      <c r="A281" s="135"/>
      <c r="B281" s="138"/>
      <c r="C281" s="138"/>
      <c r="D281" s="138"/>
      <c r="E281" s="138"/>
      <c r="F281" s="89" t="s">
        <v>55</v>
      </c>
      <c r="G281" s="82" t="s">
        <v>57</v>
      </c>
      <c r="H281" s="82" t="s">
        <v>325</v>
      </c>
      <c r="I281" s="82" t="s">
        <v>326</v>
      </c>
      <c r="J281" s="82" t="s">
        <v>327</v>
      </c>
      <c r="K281" s="82" t="s">
        <v>83</v>
      </c>
      <c r="L281" s="82" t="s">
        <v>94</v>
      </c>
      <c r="M281" s="82" t="s">
        <v>85</v>
      </c>
      <c r="N281" s="91">
        <v>6</v>
      </c>
      <c r="O281" s="91">
        <v>3</v>
      </c>
      <c r="P281" s="93">
        <f t="shared" si="46"/>
        <v>18</v>
      </c>
      <c r="Q281" s="93" t="str">
        <f t="shared" si="54"/>
        <v>Alto</v>
      </c>
      <c r="R281" s="91">
        <v>25</v>
      </c>
      <c r="S281" s="93">
        <f t="shared" si="47"/>
        <v>450</v>
      </c>
      <c r="T281" s="93" t="str">
        <f t="shared" si="50"/>
        <v>II</v>
      </c>
      <c r="U281" s="93" t="s">
        <v>200</v>
      </c>
      <c r="V281" s="138"/>
      <c r="W281" s="138"/>
      <c r="X281" s="138"/>
      <c r="Y281" s="96" t="s">
        <v>328</v>
      </c>
      <c r="Z281" s="82" t="s">
        <v>329</v>
      </c>
      <c r="AA281" s="82" t="s">
        <v>48</v>
      </c>
      <c r="AB281" s="82" t="s">
        <v>48</v>
      </c>
      <c r="AC281" s="82" t="s">
        <v>330</v>
      </c>
      <c r="AD281" s="82" t="s">
        <v>331</v>
      </c>
      <c r="AE281" s="117" t="s">
        <v>48</v>
      </c>
    </row>
    <row r="282" spans="1:31" s="79" customFormat="1" ht="68.45" customHeight="1">
      <c r="A282" s="135"/>
      <c r="B282" s="138"/>
      <c r="C282" s="138"/>
      <c r="D282" s="138"/>
      <c r="E282" s="138"/>
      <c r="F282" s="89" t="s">
        <v>55</v>
      </c>
      <c r="G282" s="82" t="s">
        <v>57</v>
      </c>
      <c r="H282" s="82" t="s">
        <v>332</v>
      </c>
      <c r="I282" s="82" t="s">
        <v>333</v>
      </c>
      <c r="J282" s="82" t="s">
        <v>334</v>
      </c>
      <c r="K282" s="82" t="s">
        <v>262</v>
      </c>
      <c r="L282" s="82" t="s">
        <v>263</v>
      </c>
      <c r="M282" s="82" t="s">
        <v>262</v>
      </c>
      <c r="N282" s="91">
        <v>2</v>
      </c>
      <c r="O282" s="91">
        <v>1</v>
      </c>
      <c r="P282" s="93">
        <f t="shared" si="46"/>
        <v>2</v>
      </c>
      <c r="Q282" s="93" t="s">
        <v>335</v>
      </c>
      <c r="R282" s="91">
        <v>10</v>
      </c>
      <c r="S282" s="93">
        <f t="shared" si="47"/>
        <v>20</v>
      </c>
      <c r="T282" s="92" t="str">
        <f t="shared" si="50"/>
        <v>IV</v>
      </c>
      <c r="U282" s="93" t="s">
        <v>200</v>
      </c>
      <c r="V282" s="138"/>
      <c r="W282" s="138"/>
      <c r="X282" s="138"/>
      <c r="Y282" s="96" t="s">
        <v>336</v>
      </c>
      <c r="Z282" s="82" t="s">
        <v>337</v>
      </c>
      <c r="AA282" s="82" t="s">
        <v>338</v>
      </c>
      <c r="AB282" s="82" t="s">
        <v>44</v>
      </c>
      <c r="AC282" s="82" t="s">
        <v>339</v>
      </c>
      <c r="AD282" s="82" t="s">
        <v>340</v>
      </c>
      <c r="AE282" s="117" t="s">
        <v>48</v>
      </c>
    </row>
    <row r="283" spans="1:31" s="79" customFormat="1" ht="68.45" customHeight="1">
      <c r="A283" s="136"/>
      <c r="B283" s="139"/>
      <c r="C283" s="139"/>
      <c r="D283" s="139"/>
      <c r="E283" s="139"/>
      <c r="F283" s="103" t="s">
        <v>55</v>
      </c>
      <c r="G283" s="82" t="s">
        <v>61</v>
      </c>
      <c r="H283" s="103" t="s">
        <v>355</v>
      </c>
      <c r="I283" s="103" t="s">
        <v>356</v>
      </c>
      <c r="J283" s="82" t="s">
        <v>357</v>
      </c>
      <c r="K283" s="82" t="s">
        <v>358</v>
      </c>
      <c r="L283" s="82" t="s">
        <v>263</v>
      </c>
      <c r="M283" s="82" t="s">
        <v>359</v>
      </c>
      <c r="N283" s="91">
        <v>2</v>
      </c>
      <c r="O283" s="91">
        <v>1</v>
      </c>
      <c r="P283" s="93">
        <f t="shared" si="46"/>
        <v>2</v>
      </c>
      <c r="Q283" s="93" t="str">
        <f t="shared" ref="Q283:Q294" si="55">IF(P283="","",IF(ISTEXT(P283),"N/A",IF(OR(P283=2,P283=4),"Bajo",IF(OR(P283=6,P283=8),"Medio",IF(OR(P283=10,P283=12,P283=18,P283=20),"Alto",IF(OR(P283=24,P283=30,P283=40),"Muy Alto","Error"))))))</f>
        <v>Bajo</v>
      </c>
      <c r="R283" s="91">
        <v>10</v>
      </c>
      <c r="S283" s="93">
        <f t="shared" si="47"/>
        <v>20</v>
      </c>
      <c r="T283" s="92" t="str">
        <f t="shared" si="50"/>
        <v>IV</v>
      </c>
      <c r="U283" s="93" t="str">
        <f t="shared" ref="U283:U294" si="56">IF(T283="","",IF(OR(T283="IV",T283="III"),"Aceptable",IF(T283="II","No Aceptable o Aceptable con controles",IF(T283="I","No Aceptable","Error"))))</f>
        <v>Aceptable</v>
      </c>
      <c r="V283" s="139"/>
      <c r="W283" s="139"/>
      <c r="X283" s="139"/>
      <c r="Y283" s="82" t="s">
        <v>360</v>
      </c>
      <c r="Z283" s="82" t="s">
        <v>285</v>
      </c>
      <c r="AA283" s="82" t="s">
        <v>44</v>
      </c>
      <c r="AB283" s="82" t="s">
        <v>44</v>
      </c>
      <c r="AC283" s="82" t="s">
        <v>44</v>
      </c>
      <c r="AD283" s="82" t="s">
        <v>361</v>
      </c>
      <c r="AE283" s="117" t="s">
        <v>324</v>
      </c>
    </row>
    <row r="284" spans="1:31" s="79" customFormat="1" ht="68.45" customHeight="1">
      <c r="A284" s="153" t="s">
        <v>680</v>
      </c>
      <c r="B284" s="133" t="s">
        <v>691</v>
      </c>
      <c r="C284" s="137" t="s">
        <v>682</v>
      </c>
      <c r="D284" s="137" t="s">
        <v>692</v>
      </c>
      <c r="E284" s="143" t="s">
        <v>693</v>
      </c>
      <c r="F284" s="82" t="s">
        <v>55</v>
      </c>
      <c r="G284" s="90" t="s">
        <v>258</v>
      </c>
      <c r="H284" s="90" t="s">
        <v>259</v>
      </c>
      <c r="I284" s="82" t="s">
        <v>260</v>
      </c>
      <c r="J284" s="82" t="s">
        <v>398</v>
      </c>
      <c r="K284" s="82" t="s">
        <v>399</v>
      </c>
      <c r="L284" s="82" t="s">
        <v>263</v>
      </c>
      <c r="M284" s="82" t="s">
        <v>264</v>
      </c>
      <c r="N284" s="91">
        <v>2</v>
      </c>
      <c r="O284" s="91">
        <v>1</v>
      </c>
      <c r="P284" s="93">
        <f t="shared" ref="P284:P294" si="57">IF(OR(N284="",O284=""),"",IF((N284*O284=0),"N/A",N284*O284))</f>
        <v>2</v>
      </c>
      <c r="Q284" s="93" t="str">
        <f t="shared" si="55"/>
        <v>Bajo</v>
      </c>
      <c r="R284" s="91">
        <v>10</v>
      </c>
      <c r="S284" s="93">
        <f t="shared" ref="S284:S294" si="58">IF(OR(R284="",P284=""),"",IF(ISTEXT(P284),"N/A",P284*R284))</f>
        <v>20</v>
      </c>
      <c r="T284" s="92" t="str">
        <f t="shared" si="50"/>
        <v>IV</v>
      </c>
      <c r="U284" s="93" t="str">
        <f t="shared" si="56"/>
        <v>Aceptable</v>
      </c>
      <c r="V284" s="137">
        <v>0</v>
      </c>
      <c r="W284" s="137">
        <v>5</v>
      </c>
      <c r="X284" s="137">
        <f>V289+W289</f>
        <v>0</v>
      </c>
      <c r="Y284" s="94" t="s">
        <v>265</v>
      </c>
      <c r="Z284" s="82" t="s">
        <v>266</v>
      </c>
      <c r="AA284" s="82" t="s">
        <v>48</v>
      </c>
      <c r="AB284" s="82" t="s">
        <v>48</v>
      </c>
      <c r="AC284" s="82" t="s">
        <v>48</v>
      </c>
      <c r="AD284" s="82" t="s">
        <v>268</v>
      </c>
      <c r="AE284" s="117" t="s">
        <v>324</v>
      </c>
    </row>
    <row r="285" spans="1:31" s="79" customFormat="1" ht="68.45" customHeight="1">
      <c r="A285" s="154"/>
      <c r="B285" s="133"/>
      <c r="C285" s="138"/>
      <c r="D285" s="138"/>
      <c r="E285" s="144"/>
      <c r="F285" s="82" t="s">
        <v>55</v>
      </c>
      <c r="G285" s="82" t="s">
        <v>58</v>
      </c>
      <c r="H285" s="82" t="s">
        <v>400</v>
      </c>
      <c r="I285" s="82" t="s">
        <v>401</v>
      </c>
      <c r="J285" s="82" t="s">
        <v>402</v>
      </c>
      <c r="K285" s="82" t="s">
        <v>262</v>
      </c>
      <c r="L285" s="82" t="s">
        <v>373</v>
      </c>
      <c r="M285" s="82" t="s">
        <v>374</v>
      </c>
      <c r="N285" s="91">
        <v>2</v>
      </c>
      <c r="O285" s="90">
        <v>3</v>
      </c>
      <c r="P285" s="93">
        <f t="shared" si="57"/>
        <v>6</v>
      </c>
      <c r="Q285" s="93" t="str">
        <f t="shared" si="55"/>
        <v>Medio</v>
      </c>
      <c r="R285" s="90">
        <v>10</v>
      </c>
      <c r="S285" s="93">
        <f t="shared" si="58"/>
        <v>60</v>
      </c>
      <c r="T285" s="93" t="str">
        <f t="shared" ref="T285:T295" si="59">IF(S285="","",IF(ISTEXT(S285),"IV",IF(S285=20,"IV",IF(AND(S285&gt;=40,S285&lt;=120),"III",IF(AND(S285&gt;=150,S285&lt;=500),"II",IF(AND(S285&gt;=600,S285&lt;=4000),"I","Error"))))))</f>
        <v>III</v>
      </c>
      <c r="U285" s="93" t="s">
        <v>198</v>
      </c>
      <c r="V285" s="138"/>
      <c r="W285" s="138"/>
      <c r="X285" s="138"/>
      <c r="Y285" s="96" t="s">
        <v>375</v>
      </c>
      <c r="Z285" s="82" t="s">
        <v>376</v>
      </c>
      <c r="AA285" s="82" t="s">
        <v>48</v>
      </c>
      <c r="AB285" s="82" t="s">
        <v>48</v>
      </c>
      <c r="AC285" s="82" t="s">
        <v>48</v>
      </c>
      <c r="AD285" s="82" t="s">
        <v>377</v>
      </c>
      <c r="AE285" s="117" t="s">
        <v>48</v>
      </c>
    </row>
    <row r="286" spans="1:31" s="79" customFormat="1" ht="68.45" customHeight="1">
      <c r="A286" s="154"/>
      <c r="B286" s="133"/>
      <c r="C286" s="138"/>
      <c r="D286" s="138"/>
      <c r="E286" s="144"/>
      <c r="F286" s="82" t="s">
        <v>55</v>
      </c>
      <c r="G286" s="82" t="s">
        <v>58</v>
      </c>
      <c r="H286" s="82" t="s">
        <v>370</v>
      </c>
      <c r="I286" s="82" t="s">
        <v>371</v>
      </c>
      <c r="J286" s="82" t="s">
        <v>372</v>
      </c>
      <c r="K286" s="82" t="s">
        <v>262</v>
      </c>
      <c r="L286" s="82" t="s">
        <v>373</v>
      </c>
      <c r="M286" s="82" t="s">
        <v>374</v>
      </c>
      <c r="N286" s="91">
        <v>2</v>
      </c>
      <c r="O286" s="90">
        <v>3</v>
      </c>
      <c r="P286" s="93">
        <f t="shared" si="57"/>
        <v>6</v>
      </c>
      <c r="Q286" s="93" t="str">
        <f t="shared" si="55"/>
        <v>Medio</v>
      </c>
      <c r="R286" s="90">
        <v>10</v>
      </c>
      <c r="S286" s="93">
        <f t="shared" si="58"/>
        <v>60</v>
      </c>
      <c r="T286" s="93" t="str">
        <f t="shared" si="59"/>
        <v>III</v>
      </c>
      <c r="U286" s="93" t="s">
        <v>198</v>
      </c>
      <c r="V286" s="138"/>
      <c r="W286" s="138"/>
      <c r="X286" s="138"/>
      <c r="Y286" s="96" t="s">
        <v>375</v>
      </c>
      <c r="Z286" s="82" t="s">
        <v>376</v>
      </c>
      <c r="AA286" s="82" t="s">
        <v>48</v>
      </c>
      <c r="AB286" s="82" t="s">
        <v>48</v>
      </c>
      <c r="AC286" s="82" t="s">
        <v>48</v>
      </c>
      <c r="AD286" s="82" t="s">
        <v>377</v>
      </c>
      <c r="AE286" s="117" t="s">
        <v>48</v>
      </c>
    </row>
    <row r="287" spans="1:31" s="79" customFormat="1" ht="68.45" customHeight="1">
      <c r="A287" s="154"/>
      <c r="B287" s="133"/>
      <c r="C287" s="138"/>
      <c r="D287" s="138"/>
      <c r="E287" s="144"/>
      <c r="F287" s="82" t="s">
        <v>55</v>
      </c>
      <c r="G287" s="82" t="s">
        <v>56</v>
      </c>
      <c r="H287" s="82" t="s">
        <v>403</v>
      </c>
      <c r="I287" s="82" t="s">
        <v>404</v>
      </c>
      <c r="J287" s="82" t="s">
        <v>405</v>
      </c>
      <c r="K287" s="82" t="s">
        <v>262</v>
      </c>
      <c r="L287" s="82" t="s">
        <v>278</v>
      </c>
      <c r="M287" s="82" t="s">
        <v>262</v>
      </c>
      <c r="N287" s="91">
        <v>2</v>
      </c>
      <c r="O287" s="91">
        <v>2</v>
      </c>
      <c r="P287" s="93">
        <f t="shared" si="57"/>
        <v>4</v>
      </c>
      <c r="Q287" s="93" t="str">
        <f t="shared" si="55"/>
        <v>Bajo</v>
      </c>
      <c r="R287" s="91">
        <v>25</v>
      </c>
      <c r="S287" s="93">
        <f t="shared" si="58"/>
        <v>100</v>
      </c>
      <c r="T287" s="93" t="str">
        <f t="shared" si="59"/>
        <v>III</v>
      </c>
      <c r="U287" s="93" t="s">
        <v>198</v>
      </c>
      <c r="V287" s="138"/>
      <c r="W287" s="138"/>
      <c r="X287" s="138"/>
      <c r="Y287" s="96" t="s">
        <v>406</v>
      </c>
      <c r="Z287" s="82" t="s">
        <v>407</v>
      </c>
      <c r="AA287" s="82" t="s">
        <v>48</v>
      </c>
      <c r="AB287" s="82" t="s">
        <v>48</v>
      </c>
      <c r="AC287" s="82" t="s">
        <v>408</v>
      </c>
      <c r="AD287" s="82" t="s">
        <v>409</v>
      </c>
      <c r="AE287" s="117" t="s">
        <v>48</v>
      </c>
    </row>
    <row r="288" spans="1:31" s="79" customFormat="1" ht="68.45" customHeight="1">
      <c r="A288" s="154"/>
      <c r="B288" s="133"/>
      <c r="C288" s="138"/>
      <c r="D288" s="138"/>
      <c r="E288" s="144"/>
      <c r="F288" s="82" t="s">
        <v>55</v>
      </c>
      <c r="G288" s="82" t="s">
        <v>56</v>
      </c>
      <c r="H288" s="82" t="s">
        <v>275</v>
      </c>
      <c r="I288" s="82" t="s">
        <v>410</v>
      </c>
      <c r="J288" s="82" t="s">
        <v>411</v>
      </c>
      <c r="K288" s="82" t="s">
        <v>412</v>
      </c>
      <c r="L288" s="82" t="s">
        <v>278</v>
      </c>
      <c r="M288" s="82" t="s">
        <v>292</v>
      </c>
      <c r="N288" s="91">
        <v>2</v>
      </c>
      <c r="O288" s="91">
        <v>1</v>
      </c>
      <c r="P288" s="93">
        <f t="shared" si="57"/>
        <v>2</v>
      </c>
      <c r="Q288" s="93" t="str">
        <f t="shared" si="55"/>
        <v>Bajo</v>
      </c>
      <c r="R288" s="91">
        <v>10</v>
      </c>
      <c r="S288" s="93">
        <f t="shared" si="58"/>
        <v>20</v>
      </c>
      <c r="T288" s="92" t="str">
        <f t="shared" si="59"/>
        <v>IV</v>
      </c>
      <c r="U288" s="93" t="str">
        <f t="shared" si="56"/>
        <v>Aceptable</v>
      </c>
      <c r="V288" s="138"/>
      <c r="W288" s="138"/>
      <c r="X288" s="138"/>
      <c r="Y288" s="96" t="s">
        <v>406</v>
      </c>
      <c r="Z288" s="82" t="s">
        <v>413</v>
      </c>
      <c r="AA288" s="82" t="s">
        <v>48</v>
      </c>
      <c r="AB288" s="82" t="s">
        <v>48</v>
      </c>
      <c r="AC288" s="82" t="s">
        <v>408</v>
      </c>
      <c r="AD288" s="82" t="s">
        <v>409</v>
      </c>
      <c r="AE288" s="117" t="s">
        <v>48</v>
      </c>
    </row>
    <row r="289" spans="1:31" s="79" customFormat="1" ht="68.45" customHeight="1">
      <c r="A289" s="154"/>
      <c r="B289" s="133"/>
      <c r="C289" s="138"/>
      <c r="D289" s="138"/>
      <c r="E289" s="144"/>
      <c r="F289" s="96" t="s">
        <v>51</v>
      </c>
      <c r="G289" s="82" t="s">
        <v>46</v>
      </c>
      <c r="H289" s="82" t="s">
        <v>378</v>
      </c>
      <c r="I289" s="82" t="s">
        <v>379</v>
      </c>
      <c r="J289" s="82" t="s">
        <v>49</v>
      </c>
      <c r="K289" s="82" t="s">
        <v>42</v>
      </c>
      <c r="L289" s="82" t="s">
        <v>291</v>
      </c>
      <c r="M289" s="82" t="s">
        <v>292</v>
      </c>
      <c r="N289" s="90">
        <v>2</v>
      </c>
      <c r="O289" s="91">
        <v>3</v>
      </c>
      <c r="P289" s="93">
        <f t="shared" si="57"/>
        <v>6</v>
      </c>
      <c r="Q289" s="93" t="str">
        <f t="shared" si="55"/>
        <v>Medio</v>
      </c>
      <c r="R289" s="91">
        <v>25</v>
      </c>
      <c r="S289" s="93">
        <f t="shared" si="58"/>
        <v>150</v>
      </c>
      <c r="T289" s="93" t="str">
        <f t="shared" si="59"/>
        <v>II</v>
      </c>
      <c r="U289" s="93" t="str">
        <f t="shared" si="56"/>
        <v>No Aceptable o Aceptable con controles</v>
      </c>
      <c r="V289" s="138"/>
      <c r="W289" s="138"/>
      <c r="X289" s="138"/>
      <c r="Y289" s="96" t="s">
        <v>347</v>
      </c>
      <c r="Z289" s="82" t="s">
        <v>294</v>
      </c>
      <c r="AA289" s="82" t="s">
        <v>48</v>
      </c>
      <c r="AB289" s="82" t="s">
        <v>48</v>
      </c>
      <c r="AC289" s="82" t="s">
        <v>380</v>
      </c>
      <c r="AD289" s="82" t="s">
        <v>381</v>
      </c>
      <c r="AE289" s="117" t="s">
        <v>48</v>
      </c>
    </row>
    <row r="290" spans="1:31" s="79" customFormat="1" ht="68.45" customHeight="1">
      <c r="A290" s="154"/>
      <c r="B290" s="133"/>
      <c r="C290" s="138"/>
      <c r="D290" s="138"/>
      <c r="E290" s="144"/>
      <c r="F290" s="96" t="s">
        <v>64</v>
      </c>
      <c r="G290" s="82" t="s">
        <v>57</v>
      </c>
      <c r="H290" s="82" t="s">
        <v>332</v>
      </c>
      <c r="I290" s="82" t="s">
        <v>683</v>
      </c>
      <c r="J290" s="82" t="s">
        <v>438</v>
      </c>
      <c r="K290" s="82" t="s">
        <v>439</v>
      </c>
      <c r="L290" s="82" t="s">
        <v>385</v>
      </c>
      <c r="M290" s="82" t="s">
        <v>358</v>
      </c>
      <c r="N290" s="90">
        <v>2</v>
      </c>
      <c r="O290" s="91">
        <v>1</v>
      </c>
      <c r="P290" s="93">
        <f t="shared" si="57"/>
        <v>2</v>
      </c>
      <c r="Q290" s="93" t="str">
        <f t="shared" si="55"/>
        <v>Bajo</v>
      </c>
      <c r="R290" s="91">
        <v>10</v>
      </c>
      <c r="S290" s="93">
        <f t="shared" si="58"/>
        <v>20</v>
      </c>
      <c r="T290" s="92" t="str">
        <f t="shared" si="59"/>
        <v>IV</v>
      </c>
      <c r="U290" s="93" t="str">
        <f t="shared" si="56"/>
        <v>Aceptable</v>
      </c>
      <c r="V290" s="138"/>
      <c r="W290" s="138"/>
      <c r="X290" s="138"/>
      <c r="Y290" s="96" t="s">
        <v>336</v>
      </c>
      <c r="Z290" s="82" t="s">
        <v>337</v>
      </c>
      <c r="AA290" s="82" t="s">
        <v>44</v>
      </c>
      <c r="AB290" s="82" t="s">
        <v>440</v>
      </c>
      <c r="AC290" s="82" t="s">
        <v>441</v>
      </c>
      <c r="AD290" s="82" t="s">
        <v>442</v>
      </c>
      <c r="AE290" s="117" t="s">
        <v>48</v>
      </c>
    </row>
    <row r="291" spans="1:31" s="79" customFormat="1" ht="68.45" customHeight="1">
      <c r="A291" s="154"/>
      <c r="B291" s="133"/>
      <c r="C291" s="138"/>
      <c r="D291" s="138"/>
      <c r="E291" s="144"/>
      <c r="F291" s="82" t="s">
        <v>55</v>
      </c>
      <c r="G291" s="82" t="s">
        <v>57</v>
      </c>
      <c r="H291" s="82" t="s">
        <v>325</v>
      </c>
      <c r="I291" s="82" t="s">
        <v>326</v>
      </c>
      <c r="J291" s="82" t="s">
        <v>327</v>
      </c>
      <c r="K291" s="82" t="s">
        <v>83</v>
      </c>
      <c r="L291" s="82" t="s">
        <v>94</v>
      </c>
      <c r="M291" s="82" t="s">
        <v>85</v>
      </c>
      <c r="N291" s="91">
        <v>2</v>
      </c>
      <c r="O291" s="91">
        <v>3</v>
      </c>
      <c r="P291" s="93">
        <f t="shared" si="57"/>
        <v>6</v>
      </c>
      <c r="Q291" s="93" t="str">
        <f t="shared" si="55"/>
        <v>Medio</v>
      </c>
      <c r="R291" s="91">
        <v>25</v>
      </c>
      <c r="S291" s="93">
        <f t="shared" si="58"/>
        <v>150</v>
      </c>
      <c r="T291" s="93" t="str">
        <f t="shared" si="59"/>
        <v>II</v>
      </c>
      <c r="U291" s="93" t="str">
        <f t="shared" si="56"/>
        <v>No Aceptable o Aceptable con controles</v>
      </c>
      <c r="V291" s="138"/>
      <c r="W291" s="138"/>
      <c r="X291" s="138"/>
      <c r="Y291" s="96" t="s">
        <v>86</v>
      </c>
      <c r="Z291" s="82" t="s">
        <v>329</v>
      </c>
      <c r="AA291" s="82" t="s">
        <v>48</v>
      </c>
      <c r="AB291" s="82" t="s">
        <v>44</v>
      </c>
      <c r="AC291" s="82" t="s">
        <v>330</v>
      </c>
      <c r="AD291" s="82" t="s">
        <v>331</v>
      </c>
      <c r="AE291" s="117" t="s">
        <v>48</v>
      </c>
    </row>
    <row r="292" spans="1:31" s="79" customFormat="1" ht="68.45" customHeight="1">
      <c r="A292" s="154"/>
      <c r="B292" s="133"/>
      <c r="C292" s="138"/>
      <c r="D292" s="138"/>
      <c r="E292" s="144"/>
      <c r="F292" s="82" t="s">
        <v>55</v>
      </c>
      <c r="G292" s="82" t="s">
        <v>57</v>
      </c>
      <c r="H292" s="82" t="s">
        <v>306</v>
      </c>
      <c r="I292" s="82" t="s">
        <v>352</v>
      </c>
      <c r="J292" s="82" t="s">
        <v>41</v>
      </c>
      <c r="K292" s="82" t="s">
        <v>262</v>
      </c>
      <c r="L292" s="82" t="s">
        <v>262</v>
      </c>
      <c r="M292" s="82" t="s">
        <v>308</v>
      </c>
      <c r="N292" s="91">
        <v>2</v>
      </c>
      <c r="O292" s="91">
        <v>3</v>
      </c>
      <c r="P292" s="93">
        <f t="shared" si="57"/>
        <v>6</v>
      </c>
      <c r="Q292" s="93" t="str">
        <f t="shared" si="55"/>
        <v>Medio</v>
      </c>
      <c r="R292" s="91">
        <v>60</v>
      </c>
      <c r="S292" s="93">
        <f t="shared" si="58"/>
        <v>360</v>
      </c>
      <c r="T292" s="93" t="str">
        <f t="shared" si="59"/>
        <v>II</v>
      </c>
      <c r="U292" s="93" t="str">
        <f t="shared" si="56"/>
        <v>No Aceptable o Aceptable con controles</v>
      </c>
      <c r="V292" s="138"/>
      <c r="W292" s="138"/>
      <c r="X292" s="138"/>
      <c r="Y292" s="94" t="s">
        <v>353</v>
      </c>
      <c r="Z292" s="95" t="s">
        <v>310</v>
      </c>
      <c r="AA292" s="89" t="s">
        <v>354</v>
      </c>
      <c r="AB292" s="89" t="s">
        <v>354</v>
      </c>
      <c r="AC292" s="82" t="s">
        <v>48</v>
      </c>
      <c r="AD292" s="82" t="s">
        <v>311</v>
      </c>
      <c r="AE292" s="117" t="s">
        <v>48</v>
      </c>
    </row>
    <row r="293" spans="1:31" s="79" customFormat="1" ht="68.45" customHeight="1">
      <c r="A293" s="154"/>
      <c r="B293" s="133"/>
      <c r="C293" s="138"/>
      <c r="D293" s="138"/>
      <c r="E293" s="144"/>
      <c r="F293" s="82" t="s">
        <v>55</v>
      </c>
      <c r="G293" s="82" t="s">
        <v>57</v>
      </c>
      <c r="H293" s="82" t="s">
        <v>382</v>
      </c>
      <c r="I293" s="82" t="s">
        <v>383</v>
      </c>
      <c r="J293" s="82" t="s">
        <v>384</v>
      </c>
      <c r="K293" s="82" t="s">
        <v>385</v>
      </c>
      <c r="L293" s="82" t="s">
        <v>385</v>
      </c>
      <c r="M293" s="82" t="s">
        <v>386</v>
      </c>
      <c r="N293" s="91">
        <v>2</v>
      </c>
      <c r="O293" s="91">
        <v>1</v>
      </c>
      <c r="P293" s="93">
        <f t="shared" si="57"/>
        <v>2</v>
      </c>
      <c r="Q293" s="93" t="str">
        <f t="shared" si="55"/>
        <v>Bajo</v>
      </c>
      <c r="R293" s="91">
        <v>60</v>
      </c>
      <c r="S293" s="93">
        <f t="shared" si="58"/>
        <v>120</v>
      </c>
      <c r="T293" s="93" t="str">
        <f t="shared" si="59"/>
        <v>III</v>
      </c>
      <c r="U293" s="93" t="s">
        <v>198</v>
      </c>
      <c r="V293" s="138"/>
      <c r="W293" s="138"/>
      <c r="X293" s="138"/>
      <c r="Y293" s="96" t="s">
        <v>45</v>
      </c>
      <c r="Z293" s="82" t="s">
        <v>387</v>
      </c>
      <c r="AA293" s="82" t="s">
        <v>44</v>
      </c>
      <c r="AB293" s="82" t="s">
        <v>44</v>
      </c>
      <c r="AC293" s="82" t="s">
        <v>388</v>
      </c>
      <c r="AD293" s="82" t="s">
        <v>389</v>
      </c>
      <c r="AE293" s="117" t="s">
        <v>48</v>
      </c>
    </row>
    <row r="294" spans="1:31" s="79" customFormat="1" ht="68.45" customHeight="1">
      <c r="A294" s="154"/>
      <c r="B294" s="133"/>
      <c r="C294" s="139"/>
      <c r="D294" s="139"/>
      <c r="E294" s="145"/>
      <c r="F294" s="82" t="s">
        <v>55</v>
      </c>
      <c r="G294" s="82" t="s">
        <v>57</v>
      </c>
      <c r="H294" s="82" t="s">
        <v>317</v>
      </c>
      <c r="I294" s="82" t="s">
        <v>418</v>
      </c>
      <c r="J294" s="82" t="s">
        <v>319</v>
      </c>
      <c r="K294" s="82" t="s">
        <v>262</v>
      </c>
      <c r="L294" s="82" t="s">
        <v>263</v>
      </c>
      <c r="M294" s="82" t="s">
        <v>308</v>
      </c>
      <c r="N294" s="91">
        <v>2</v>
      </c>
      <c r="O294" s="91">
        <v>3</v>
      </c>
      <c r="P294" s="93">
        <f t="shared" si="57"/>
        <v>6</v>
      </c>
      <c r="Q294" s="93" t="str">
        <f t="shared" si="55"/>
        <v>Medio</v>
      </c>
      <c r="R294" s="91">
        <v>25</v>
      </c>
      <c r="S294" s="93">
        <f t="shared" si="58"/>
        <v>150</v>
      </c>
      <c r="T294" s="93" t="str">
        <f t="shared" si="59"/>
        <v>II</v>
      </c>
      <c r="U294" s="93" t="str">
        <f t="shared" si="56"/>
        <v>No Aceptable o Aceptable con controles</v>
      </c>
      <c r="V294" s="139"/>
      <c r="W294" s="139"/>
      <c r="X294" s="139"/>
      <c r="Y294" s="96" t="s">
        <v>320</v>
      </c>
      <c r="Z294" s="82" t="s">
        <v>321</v>
      </c>
      <c r="AA294" s="82" t="s">
        <v>48</v>
      </c>
      <c r="AB294" s="82" t="s">
        <v>48</v>
      </c>
      <c r="AC294" s="82" t="s">
        <v>322</v>
      </c>
      <c r="AD294" s="82" t="s">
        <v>323</v>
      </c>
      <c r="AE294" s="117" t="s">
        <v>48</v>
      </c>
    </row>
    <row r="295" spans="1:31" s="79" customFormat="1" ht="68.45" customHeight="1">
      <c r="A295" s="133" t="s">
        <v>36</v>
      </c>
      <c r="B295" s="133" t="s">
        <v>523</v>
      </c>
      <c r="C295" s="133" t="s">
        <v>524</v>
      </c>
      <c r="D295" s="133" t="s">
        <v>525</v>
      </c>
      <c r="E295" s="133" t="s">
        <v>526</v>
      </c>
      <c r="F295" s="82" t="s">
        <v>51</v>
      </c>
      <c r="G295" s="90" t="s">
        <v>258</v>
      </c>
      <c r="H295" s="90" t="s">
        <v>259</v>
      </c>
      <c r="I295" s="82" t="s">
        <v>260</v>
      </c>
      <c r="J295" s="82" t="s">
        <v>398</v>
      </c>
      <c r="K295" s="82" t="s">
        <v>399</v>
      </c>
      <c r="L295" s="82" t="s">
        <v>263</v>
      </c>
      <c r="M295" s="82" t="s">
        <v>264</v>
      </c>
      <c r="N295" s="91">
        <v>2</v>
      </c>
      <c r="O295" s="91">
        <v>1</v>
      </c>
      <c r="P295" s="93">
        <f t="shared" si="36"/>
        <v>2</v>
      </c>
      <c r="Q295" s="93" t="str">
        <f t="shared" si="39"/>
        <v>Bajo</v>
      </c>
      <c r="R295" s="91">
        <v>10</v>
      </c>
      <c r="S295" s="93">
        <f t="shared" si="38"/>
        <v>20</v>
      </c>
      <c r="T295" s="92" t="str">
        <f t="shared" si="59"/>
        <v>IV</v>
      </c>
      <c r="U295" s="93" t="str">
        <f t="shared" si="40"/>
        <v>Aceptable</v>
      </c>
      <c r="V295" s="141">
        <v>0</v>
      </c>
      <c r="W295" s="141">
        <v>1</v>
      </c>
      <c r="X295" s="141">
        <f>V295+W295</f>
        <v>1</v>
      </c>
      <c r="Y295" s="94" t="s">
        <v>265</v>
      </c>
      <c r="Z295" s="82" t="s">
        <v>266</v>
      </c>
      <c r="AA295" s="82" t="s">
        <v>48</v>
      </c>
      <c r="AB295" s="82" t="s">
        <v>48</v>
      </c>
      <c r="AC295" s="82" t="s">
        <v>48</v>
      </c>
      <c r="AD295" s="82" t="s">
        <v>268</v>
      </c>
      <c r="AE295" s="117" t="s">
        <v>324</v>
      </c>
    </row>
    <row r="296" spans="1:31" s="79" customFormat="1" ht="68.45" customHeight="1">
      <c r="A296" s="133"/>
      <c r="B296" s="133"/>
      <c r="C296" s="133"/>
      <c r="D296" s="133"/>
      <c r="E296" s="133"/>
      <c r="F296" s="82" t="s">
        <v>51</v>
      </c>
      <c r="G296" s="82" t="s">
        <v>58</v>
      </c>
      <c r="H296" s="82" t="s">
        <v>425</v>
      </c>
      <c r="I296" s="82" t="s">
        <v>426</v>
      </c>
      <c r="J296" s="82" t="s">
        <v>427</v>
      </c>
      <c r="K296" s="82" t="s">
        <v>262</v>
      </c>
      <c r="L296" s="82" t="s">
        <v>373</v>
      </c>
      <c r="M296" s="82" t="s">
        <v>374</v>
      </c>
      <c r="N296" s="90">
        <v>2</v>
      </c>
      <c r="O296" s="90">
        <v>3</v>
      </c>
      <c r="P296" s="92">
        <f t="shared" si="36"/>
        <v>6</v>
      </c>
      <c r="Q296" s="93" t="str">
        <f t="shared" si="39"/>
        <v>Medio</v>
      </c>
      <c r="R296" s="90">
        <v>10</v>
      </c>
      <c r="S296" s="93">
        <f t="shared" si="38"/>
        <v>60</v>
      </c>
      <c r="T296" s="93" t="str">
        <f t="shared" ref="T296:T358" si="60">IF(S296="","",IF(ISTEXT(S296),"IV",IF(S296=20,"IV",IF(AND(S296&gt;=40,S296&lt;=120),"III",IF(AND(S296&gt;=150,S296&lt;=500),"II",IF(AND(S296&gt;=600,S296&lt;=4000),"I","Error"))))))</f>
        <v>III</v>
      </c>
      <c r="U296" s="93" t="s">
        <v>198</v>
      </c>
      <c r="V296" s="141"/>
      <c r="W296" s="141"/>
      <c r="X296" s="141"/>
      <c r="Y296" s="96" t="s">
        <v>375</v>
      </c>
      <c r="Z296" s="82" t="s">
        <v>376</v>
      </c>
      <c r="AA296" s="82" t="s">
        <v>48</v>
      </c>
      <c r="AB296" s="82" t="s">
        <v>48</v>
      </c>
      <c r="AC296" s="82" t="s">
        <v>48</v>
      </c>
      <c r="AD296" s="82" t="s">
        <v>377</v>
      </c>
      <c r="AE296" s="117" t="s">
        <v>48</v>
      </c>
    </row>
    <row r="297" spans="1:31" s="79" customFormat="1" ht="68.45" customHeight="1">
      <c r="A297" s="133"/>
      <c r="B297" s="133"/>
      <c r="C297" s="133"/>
      <c r="D297" s="133"/>
      <c r="E297" s="133"/>
      <c r="F297" s="82" t="s">
        <v>51</v>
      </c>
      <c r="G297" s="82" t="s">
        <v>58</v>
      </c>
      <c r="H297" s="82" t="s">
        <v>400</v>
      </c>
      <c r="I297" s="82" t="s">
        <v>401</v>
      </c>
      <c r="J297" s="82" t="s">
        <v>402</v>
      </c>
      <c r="K297" s="82" t="s">
        <v>262</v>
      </c>
      <c r="L297" s="82" t="s">
        <v>373</v>
      </c>
      <c r="M297" s="82" t="s">
        <v>374</v>
      </c>
      <c r="N297" s="90">
        <v>2</v>
      </c>
      <c r="O297" s="90">
        <v>3</v>
      </c>
      <c r="P297" s="92">
        <f t="shared" si="36"/>
        <v>6</v>
      </c>
      <c r="Q297" s="93" t="str">
        <f t="shared" si="39"/>
        <v>Medio</v>
      </c>
      <c r="R297" s="90">
        <v>10</v>
      </c>
      <c r="S297" s="93">
        <f t="shared" si="38"/>
        <v>60</v>
      </c>
      <c r="T297" s="93" t="str">
        <f t="shared" si="60"/>
        <v>III</v>
      </c>
      <c r="U297" s="93" t="s">
        <v>198</v>
      </c>
      <c r="V297" s="141"/>
      <c r="W297" s="141"/>
      <c r="X297" s="141"/>
      <c r="Y297" s="96" t="s">
        <v>375</v>
      </c>
      <c r="Z297" s="82" t="s">
        <v>376</v>
      </c>
      <c r="AA297" s="82" t="s">
        <v>48</v>
      </c>
      <c r="AB297" s="82" t="s">
        <v>48</v>
      </c>
      <c r="AC297" s="82" t="s">
        <v>48</v>
      </c>
      <c r="AD297" s="82" t="s">
        <v>377</v>
      </c>
      <c r="AE297" s="117" t="s">
        <v>48</v>
      </c>
    </row>
    <row r="298" spans="1:31" s="79" customFormat="1" ht="68.45" customHeight="1">
      <c r="A298" s="133"/>
      <c r="B298" s="133"/>
      <c r="C298" s="133"/>
      <c r="D298" s="133"/>
      <c r="E298" s="133"/>
      <c r="F298" s="82" t="s">
        <v>51</v>
      </c>
      <c r="G298" s="82" t="s">
        <v>58</v>
      </c>
      <c r="H298" s="82" t="s">
        <v>370</v>
      </c>
      <c r="I298" s="82" t="s">
        <v>371</v>
      </c>
      <c r="J298" s="82" t="s">
        <v>372</v>
      </c>
      <c r="K298" s="82" t="s">
        <v>262</v>
      </c>
      <c r="L298" s="82" t="s">
        <v>373</v>
      </c>
      <c r="M298" s="82" t="s">
        <v>374</v>
      </c>
      <c r="N298" s="90">
        <v>2</v>
      </c>
      <c r="O298" s="90">
        <v>3</v>
      </c>
      <c r="P298" s="92">
        <f t="shared" si="36"/>
        <v>6</v>
      </c>
      <c r="Q298" s="93" t="str">
        <f t="shared" si="39"/>
        <v>Medio</v>
      </c>
      <c r="R298" s="90">
        <v>10</v>
      </c>
      <c r="S298" s="93">
        <f t="shared" si="38"/>
        <v>60</v>
      </c>
      <c r="T298" s="93" t="str">
        <f t="shared" si="60"/>
        <v>III</v>
      </c>
      <c r="U298" s="93" t="s">
        <v>198</v>
      </c>
      <c r="V298" s="141"/>
      <c r="W298" s="141"/>
      <c r="X298" s="141"/>
      <c r="Y298" s="96" t="s">
        <v>375</v>
      </c>
      <c r="Z298" s="82" t="s">
        <v>376</v>
      </c>
      <c r="AA298" s="82" t="s">
        <v>48</v>
      </c>
      <c r="AB298" s="82" t="s">
        <v>48</v>
      </c>
      <c r="AC298" s="82" t="s">
        <v>48</v>
      </c>
      <c r="AD298" s="82" t="s">
        <v>377</v>
      </c>
      <c r="AE298" s="117" t="s">
        <v>48</v>
      </c>
    </row>
    <row r="299" spans="1:31" ht="68.45" customHeight="1">
      <c r="A299" s="133"/>
      <c r="B299" s="133"/>
      <c r="C299" s="133"/>
      <c r="D299" s="133"/>
      <c r="E299" s="133"/>
      <c r="F299" s="82" t="s">
        <v>51</v>
      </c>
      <c r="G299" s="82" t="s">
        <v>56</v>
      </c>
      <c r="H299" s="82" t="s">
        <v>403</v>
      </c>
      <c r="I299" s="82" t="s">
        <v>404</v>
      </c>
      <c r="J299" s="82" t="s">
        <v>405</v>
      </c>
      <c r="K299" s="82" t="s">
        <v>262</v>
      </c>
      <c r="L299" s="82" t="s">
        <v>278</v>
      </c>
      <c r="M299" s="82" t="s">
        <v>292</v>
      </c>
      <c r="N299" s="91">
        <v>2</v>
      </c>
      <c r="O299" s="91">
        <v>2</v>
      </c>
      <c r="P299" s="93">
        <f t="shared" si="36"/>
        <v>4</v>
      </c>
      <c r="Q299" s="93" t="str">
        <f t="shared" si="39"/>
        <v>Bajo</v>
      </c>
      <c r="R299" s="91">
        <v>25</v>
      </c>
      <c r="S299" s="93">
        <f t="shared" si="38"/>
        <v>100</v>
      </c>
      <c r="T299" s="93" t="str">
        <f t="shared" si="60"/>
        <v>III</v>
      </c>
      <c r="U299" s="93" t="s">
        <v>198</v>
      </c>
      <c r="V299" s="141"/>
      <c r="W299" s="141"/>
      <c r="X299" s="141"/>
      <c r="Y299" s="96" t="s">
        <v>406</v>
      </c>
      <c r="Z299" s="82" t="s">
        <v>407</v>
      </c>
      <c r="AA299" s="82" t="s">
        <v>48</v>
      </c>
      <c r="AB299" s="82" t="s">
        <v>48</v>
      </c>
      <c r="AC299" s="82" t="s">
        <v>408</v>
      </c>
      <c r="AD299" s="82" t="s">
        <v>409</v>
      </c>
      <c r="AE299" s="117" t="s">
        <v>48</v>
      </c>
    </row>
    <row r="300" spans="1:31" ht="68.45" customHeight="1">
      <c r="A300" s="133"/>
      <c r="B300" s="133"/>
      <c r="C300" s="133"/>
      <c r="D300" s="133"/>
      <c r="E300" s="133"/>
      <c r="F300" s="82" t="s">
        <v>51</v>
      </c>
      <c r="G300" s="82" t="s">
        <v>56</v>
      </c>
      <c r="H300" s="82" t="s">
        <v>275</v>
      </c>
      <c r="I300" s="82" t="s">
        <v>410</v>
      </c>
      <c r="J300" s="82" t="s">
        <v>411</v>
      </c>
      <c r="K300" s="82" t="s">
        <v>412</v>
      </c>
      <c r="L300" s="82" t="s">
        <v>278</v>
      </c>
      <c r="M300" s="82" t="s">
        <v>292</v>
      </c>
      <c r="N300" s="91">
        <v>2</v>
      </c>
      <c r="O300" s="91">
        <v>1</v>
      </c>
      <c r="P300" s="93">
        <f t="shared" si="36"/>
        <v>2</v>
      </c>
      <c r="Q300" s="93" t="str">
        <f t="shared" si="39"/>
        <v>Bajo</v>
      </c>
      <c r="R300" s="91">
        <v>10</v>
      </c>
      <c r="S300" s="93">
        <f t="shared" si="38"/>
        <v>20</v>
      </c>
      <c r="T300" s="92" t="str">
        <f t="shared" si="60"/>
        <v>IV</v>
      </c>
      <c r="U300" s="93" t="str">
        <f t="shared" si="40"/>
        <v>Aceptable</v>
      </c>
      <c r="V300" s="141"/>
      <c r="W300" s="141"/>
      <c r="X300" s="141"/>
      <c r="Y300" s="96" t="s">
        <v>406</v>
      </c>
      <c r="Z300" s="82" t="s">
        <v>413</v>
      </c>
      <c r="AA300" s="82" t="s">
        <v>48</v>
      </c>
      <c r="AB300" s="82" t="s">
        <v>48</v>
      </c>
      <c r="AC300" s="82" t="s">
        <v>408</v>
      </c>
      <c r="AD300" s="82" t="s">
        <v>409</v>
      </c>
      <c r="AE300" s="117" t="s">
        <v>48</v>
      </c>
    </row>
    <row r="301" spans="1:31" ht="68.45" customHeight="1">
      <c r="A301" s="133"/>
      <c r="B301" s="133"/>
      <c r="C301" s="133"/>
      <c r="D301" s="133"/>
      <c r="E301" s="133"/>
      <c r="F301" s="82" t="s">
        <v>51</v>
      </c>
      <c r="G301" s="82" t="s">
        <v>46</v>
      </c>
      <c r="H301" s="82" t="s">
        <v>288</v>
      </c>
      <c r="I301" s="82" t="s">
        <v>428</v>
      </c>
      <c r="J301" s="82" t="s">
        <v>415</v>
      </c>
      <c r="K301" s="82" t="s">
        <v>416</v>
      </c>
      <c r="L301" s="82" t="s">
        <v>291</v>
      </c>
      <c r="M301" s="82" t="s">
        <v>292</v>
      </c>
      <c r="N301" s="91">
        <v>2</v>
      </c>
      <c r="O301" s="91">
        <v>2</v>
      </c>
      <c r="P301" s="93">
        <f t="shared" si="36"/>
        <v>4</v>
      </c>
      <c r="Q301" s="93" t="str">
        <f t="shared" si="39"/>
        <v>Bajo</v>
      </c>
      <c r="R301" s="91">
        <v>25</v>
      </c>
      <c r="S301" s="93">
        <f t="shared" si="38"/>
        <v>100</v>
      </c>
      <c r="T301" s="93" t="str">
        <f t="shared" si="60"/>
        <v>III</v>
      </c>
      <c r="U301" s="93" t="s">
        <v>198</v>
      </c>
      <c r="V301" s="141"/>
      <c r="W301" s="141"/>
      <c r="X301" s="141"/>
      <c r="Y301" s="96" t="s">
        <v>347</v>
      </c>
      <c r="Z301" s="82" t="s">
        <v>294</v>
      </c>
      <c r="AA301" s="82" t="s">
        <v>48</v>
      </c>
      <c r="AB301" s="82" t="s">
        <v>48</v>
      </c>
      <c r="AC301" s="82" t="s">
        <v>348</v>
      </c>
      <c r="AD301" s="82" t="s">
        <v>451</v>
      </c>
      <c r="AE301" s="117" t="s">
        <v>48</v>
      </c>
    </row>
    <row r="302" spans="1:31" ht="68.45" customHeight="1">
      <c r="A302" s="133"/>
      <c r="B302" s="133"/>
      <c r="C302" s="133"/>
      <c r="D302" s="133"/>
      <c r="E302" s="133"/>
      <c r="F302" s="82" t="s">
        <v>51</v>
      </c>
      <c r="G302" s="82" t="s">
        <v>46</v>
      </c>
      <c r="H302" s="82" t="s">
        <v>59</v>
      </c>
      <c r="I302" s="82" t="s">
        <v>429</v>
      </c>
      <c r="J302" s="82" t="s">
        <v>527</v>
      </c>
      <c r="K302" s="82" t="s">
        <v>53</v>
      </c>
      <c r="L302" s="82" t="s">
        <v>291</v>
      </c>
      <c r="M302" s="82" t="s">
        <v>292</v>
      </c>
      <c r="N302" s="91">
        <v>2</v>
      </c>
      <c r="O302" s="91">
        <v>2</v>
      </c>
      <c r="P302" s="93">
        <f t="shared" si="36"/>
        <v>4</v>
      </c>
      <c r="Q302" s="93" t="str">
        <f t="shared" si="39"/>
        <v>Bajo</v>
      </c>
      <c r="R302" s="91">
        <v>25</v>
      </c>
      <c r="S302" s="93">
        <f t="shared" si="38"/>
        <v>100</v>
      </c>
      <c r="T302" s="93" t="str">
        <f t="shared" si="60"/>
        <v>III</v>
      </c>
      <c r="U302" s="93" t="s">
        <v>198</v>
      </c>
      <c r="V302" s="141"/>
      <c r="W302" s="141"/>
      <c r="X302" s="141"/>
      <c r="Y302" s="96" t="s">
        <v>468</v>
      </c>
      <c r="Z302" s="82" t="s">
        <v>294</v>
      </c>
      <c r="AA302" s="82" t="s">
        <v>48</v>
      </c>
      <c r="AB302" s="82" t="s">
        <v>48</v>
      </c>
      <c r="AC302" s="82" t="s">
        <v>348</v>
      </c>
      <c r="AD302" s="82" t="s">
        <v>296</v>
      </c>
      <c r="AE302" s="117" t="s">
        <v>48</v>
      </c>
    </row>
    <row r="303" spans="1:31" ht="68.45" customHeight="1">
      <c r="A303" s="133"/>
      <c r="B303" s="133"/>
      <c r="C303" s="133"/>
      <c r="D303" s="133"/>
      <c r="E303" s="133"/>
      <c r="F303" s="82" t="s">
        <v>51</v>
      </c>
      <c r="G303" s="82" t="s">
        <v>57</v>
      </c>
      <c r="H303" s="82" t="s">
        <v>317</v>
      </c>
      <c r="I303" s="82" t="s">
        <v>318</v>
      </c>
      <c r="J303" s="82" t="s">
        <v>319</v>
      </c>
      <c r="K303" s="82" t="s">
        <v>262</v>
      </c>
      <c r="L303" s="82" t="s">
        <v>263</v>
      </c>
      <c r="M303" s="82" t="s">
        <v>308</v>
      </c>
      <c r="N303" s="91">
        <v>6</v>
      </c>
      <c r="O303" s="91">
        <v>3</v>
      </c>
      <c r="P303" s="93">
        <f t="shared" si="36"/>
        <v>18</v>
      </c>
      <c r="Q303" s="93" t="str">
        <f t="shared" si="39"/>
        <v>Alto</v>
      </c>
      <c r="R303" s="91">
        <v>25</v>
      </c>
      <c r="S303" s="93">
        <f t="shared" si="38"/>
        <v>450</v>
      </c>
      <c r="T303" s="93" t="str">
        <f t="shared" si="60"/>
        <v>II</v>
      </c>
      <c r="U303" s="93" t="str">
        <f t="shared" si="40"/>
        <v>No Aceptable o Aceptable con controles</v>
      </c>
      <c r="V303" s="141"/>
      <c r="W303" s="141"/>
      <c r="X303" s="141"/>
      <c r="Y303" s="96" t="s">
        <v>320</v>
      </c>
      <c r="Z303" s="82" t="s">
        <v>321</v>
      </c>
      <c r="AA303" s="82" t="s">
        <v>48</v>
      </c>
      <c r="AB303" s="82" t="s">
        <v>48</v>
      </c>
      <c r="AC303" s="82" t="s">
        <v>322</v>
      </c>
      <c r="AD303" s="82" t="s">
        <v>323</v>
      </c>
      <c r="AE303" s="117" t="s">
        <v>48</v>
      </c>
    </row>
    <row r="304" spans="1:31" ht="68.45" customHeight="1">
      <c r="A304" s="137" t="s">
        <v>36</v>
      </c>
      <c r="B304" s="134" t="s">
        <v>528</v>
      </c>
      <c r="C304" s="137" t="s">
        <v>529</v>
      </c>
      <c r="D304" s="137" t="s">
        <v>530</v>
      </c>
      <c r="E304" s="137" t="s">
        <v>531</v>
      </c>
      <c r="F304" s="89" t="s">
        <v>37</v>
      </c>
      <c r="G304" s="90" t="s">
        <v>258</v>
      </c>
      <c r="H304" s="90" t="s">
        <v>259</v>
      </c>
      <c r="I304" s="82" t="s">
        <v>260</v>
      </c>
      <c r="J304" s="82" t="s">
        <v>261</v>
      </c>
      <c r="K304" s="82" t="s">
        <v>262</v>
      </c>
      <c r="L304" s="82" t="s">
        <v>263</v>
      </c>
      <c r="M304" s="82" t="s">
        <v>264</v>
      </c>
      <c r="N304" s="91">
        <v>2</v>
      </c>
      <c r="O304" s="91">
        <v>1</v>
      </c>
      <c r="P304" s="93">
        <v>2</v>
      </c>
      <c r="Q304" s="93" t="s">
        <v>335</v>
      </c>
      <c r="R304" s="91">
        <v>10</v>
      </c>
      <c r="S304" s="93">
        <v>20</v>
      </c>
      <c r="T304" s="92" t="str">
        <f t="shared" si="60"/>
        <v>IV</v>
      </c>
      <c r="U304" s="93" t="s">
        <v>200</v>
      </c>
      <c r="V304" s="150">
        <v>0</v>
      </c>
      <c r="W304" s="150">
        <v>3</v>
      </c>
      <c r="X304" s="137">
        <f>V304+W304</f>
        <v>3</v>
      </c>
      <c r="Y304" s="94" t="s">
        <v>265</v>
      </c>
      <c r="Z304" s="82" t="s">
        <v>266</v>
      </c>
      <c r="AA304" s="82" t="s">
        <v>48</v>
      </c>
      <c r="AB304" s="82" t="s">
        <v>48</v>
      </c>
      <c r="AC304" s="82" t="s">
        <v>48</v>
      </c>
      <c r="AD304" s="82" t="s">
        <v>268</v>
      </c>
      <c r="AE304" s="117" t="s">
        <v>324</v>
      </c>
    </row>
    <row r="305" spans="1:31" ht="68.45" customHeight="1">
      <c r="A305" s="138"/>
      <c r="B305" s="135"/>
      <c r="C305" s="138"/>
      <c r="D305" s="138"/>
      <c r="E305" s="138"/>
      <c r="F305" s="95" t="s">
        <v>37</v>
      </c>
      <c r="G305" s="82" t="s">
        <v>56</v>
      </c>
      <c r="H305" s="82" t="s">
        <v>403</v>
      </c>
      <c r="I305" s="82" t="s">
        <v>404</v>
      </c>
      <c r="J305" s="82" t="s">
        <v>532</v>
      </c>
      <c r="K305" s="82" t="s">
        <v>262</v>
      </c>
      <c r="L305" s="82" t="s">
        <v>278</v>
      </c>
      <c r="M305" s="82" t="s">
        <v>262</v>
      </c>
      <c r="N305" s="91">
        <v>2</v>
      </c>
      <c r="O305" s="91">
        <v>3</v>
      </c>
      <c r="P305" s="93">
        <v>6</v>
      </c>
      <c r="Q305" s="93" t="s">
        <v>15</v>
      </c>
      <c r="R305" s="91">
        <v>10</v>
      </c>
      <c r="S305" s="93">
        <v>60</v>
      </c>
      <c r="T305" s="93" t="str">
        <f t="shared" si="60"/>
        <v>III</v>
      </c>
      <c r="U305" s="93" t="s">
        <v>198</v>
      </c>
      <c r="V305" s="151"/>
      <c r="W305" s="151"/>
      <c r="X305" s="138"/>
      <c r="Y305" s="94" t="s">
        <v>533</v>
      </c>
      <c r="Z305" s="82" t="s">
        <v>407</v>
      </c>
      <c r="AA305" s="95" t="s">
        <v>534</v>
      </c>
      <c r="AB305" s="95" t="s">
        <v>535</v>
      </c>
      <c r="AC305" s="82" t="s">
        <v>408</v>
      </c>
      <c r="AD305" s="82" t="s">
        <v>409</v>
      </c>
      <c r="AE305" s="117" t="s">
        <v>48</v>
      </c>
    </row>
    <row r="306" spans="1:31" ht="68.45" customHeight="1">
      <c r="A306" s="138"/>
      <c r="B306" s="135"/>
      <c r="C306" s="138"/>
      <c r="D306" s="138"/>
      <c r="E306" s="138"/>
      <c r="F306" s="82" t="s">
        <v>51</v>
      </c>
      <c r="G306" s="82" t="s">
        <v>56</v>
      </c>
      <c r="H306" s="82" t="s">
        <v>275</v>
      </c>
      <c r="I306" s="82" t="s">
        <v>410</v>
      </c>
      <c r="J306" s="82" t="s">
        <v>411</v>
      </c>
      <c r="K306" s="82" t="s">
        <v>412</v>
      </c>
      <c r="L306" s="82" t="s">
        <v>278</v>
      </c>
      <c r="M306" s="82" t="s">
        <v>292</v>
      </c>
      <c r="N306" s="91">
        <v>2</v>
      </c>
      <c r="O306" s="91">
        <v>1</v>
      </c>
      <c r="P306" s="93">
        <f>IF(OR(N306="",O306=""),"",IF((N306*O306=0),"N/A",N306*O306))</f>
        <v>2</v>
      </c>
      <c r="Q306" s="93" t="s">
        <v>15</v>
      </c>
      <c r="R306" s="91">
        <v>10</v>
      </c>
      <c r="S306" s="93">
        <f>IF(OR(R306="",P306=""),"",IF(ISTEXT(P306),"N/A",P306*R306))</f>
        <v>20</v>
      </c>
      <c r="T306" s="92" t="str">
        <f t="shared" si="60"/>
        <v>IV</v>
      </c>
      <c r="U306" s="93" t="str">
        <f>IF(T306="","",IF(OR(T306="IV",T306="III"),"Aceptable",IF(T306="II","No Aceptable o Aceptable con controles",IF(T306="I","No Aceptable","Error"))))</f>
        <v>Aceptable</v>
      </c>
      <c r="V306" s="151"/>
      <c r="W306" s="151"/>
      <c r="X306" s="138"/>
      <c r="Y306" s="96" t="s">
        <v>406</v>
      </c>
      <c r="Z306" s="82" t="s">
        <v>413</v>
      </c>
      <c r="AA306" s="82" t="s">
        <v>48</v>
      </c>
      <c r="AB306" s="82" t="s">
        <v>48</v>
      </c>
      <c r="AC306" s="82" t="s">
        <v>408</v>
      </c>
      <c r="AD306" s="82" t="s">
        <v>409</v>
      </c>
      <c r="AE306" s="117" t="s">
        <v>48</v>
      </c>
    </row>
    <row r="307" spans="1:31" ht="68.45" customHeight="1">
      <c r="A307" s="138"/>
      <c r="B307" s="135"/>
      <c r="C307" s="138"/>
      <c r="D307" s="138"/>
      <c r="E307" s="138"/>
      <c r="F307" s="89" t="s">
        <v>51</v>
      </c>
      <c r="G307" s="82" t="s">
        <v>46</v>
      </c>
      <c r="H307" s="82" t="s">
        <v>288</v>
      </c>
      <c r="I307" s="82" t="s">
        <v>428</v>
      </c>
      <c r="J307" s="82" t="s">
        <v>415</v>
      </c>
      <c r="K307" s="82" t="s">
        <v>416</v>
      </c>
      <c r="L307" s="82" t="s">
        <v>291</v>
      </c>
      <c r="M307" s="82" t="s">
        <v>536</v>
      </c>
      <c r="N307" s="91">
        <v>2</v>
      </c>
      <c r="O307" s="91">
        <v>2</v>
      </c>
      <c r="P307" s="93">
        <v>4</v>
      </c>
      <c r="Q307" s="93" t="s">
        <v>335</v>
      </c>
      <c r="R307" s="91">
        <v>10</v>
      </c>
      <c r="S307" s="93">
        <v>40</v>
      </c>
      <c r="T307" s="93" t="str">
        <f t="shared" si="60"/>
        <v>III</v>
      </c>
      <c r="U307" s="93" t="s">
        <v>198</v>
      </c>
      <c r="V307" s="151"/>
      <c r="W307" s="151"/>
      <c r="X307" s="138"/>
      <c r="Y307" s="94" t="s">
        <v>537</v>
      </c>
      <c r="Z307" s="82" t="s">
        <v>294</v>
      </c>
      <c r="AA307" s="82" t="s">
        <v>48</v>
      </c>
      <c r="AB307" s="82" t="s">
        <v>48</v>
      </c>
      <c r="AC307" s="82" t="s">
        <v>348</v>
      </c>
      <c r="AD307" s="98" t="s">
        <v>538</v>
      </c>
      <c r="AE307" s="117" t="s">
        <v>48</v>
      </c>
    </row>
    <row r="308" spans="1:31" ht="68.45" customHeight="1">
      <c r="A308" s="138"/>
      <c r="B308" s="135"/>
      <c r="C308" s="138"/>
      <c r="D308" s="138"/>
      <c r="E308" s="138"/>
      <c r="F308" s="89" t="s">
        <v>51</v>
      </c>
      <c r="G308" s="82" t="s">
        <v>46</v>
      </c>
      <c r="H308" s="82" t="s">
        <v>59</v>
      </c>
      <c r="I308" s="82" t="s">
        <v>349</v>
      </c>
      <c r="J308" s="82" t="s">
        <v>52</v>
      </c>
      <c r="K308" s="82" t="s">
        <v>53</v>
      </c>
      <c r="L308" s="82" t="s">
        <v>291</v>
      </c>
      <c r="M308" s="82" t="s">
        <v>539</v>
      </c>
      <c r="N308" s="91">
        <v>2</v>
      </c>
      <c r="O308" s="91">
        <v>2</v>
      </c>
      <c r="P308" s="93">
        <v>4</v>
      </c>
      <c r="Q308" s="93" t="s">
        <v>335</v>
      </c>
      <c r="R308" s="91">
        <v>10</v>
      </c>
      <c r="S308" s="93">
        <v>40</v>
      </c>
      <c r="T308" s="93" t="str">
        <f t="shared" si="60"/>
        <v>III</v>
      </c>
      <c r="U308" s="93" t="s">
        <v>198</v>
      </c>
      <c r="V308" s="151"/>
      <c r="W308" s="151"/>
      <c r="X308" s="138"/>
      <c r="Y308" s="94" t="s">
        <v>54</v>
      </c>
      <c r="Z308" s="82" t="s">
        <v>294</v>
      </c>
      <c r="AA308" s="95" t="s">
        <v>540</v>
      </c>
      <c r="AB308" s="95" t="s">
        <v>541</v>
      </c>
      <c r="AC308" s="95" t="s">
        <v>542</v>
      </c>
      <c r="AD308" s="98" t="s">
        <v>543</v>
      </c>
      <c r="AE308" s="117" t="s">
        <v>48</v>
      </c>
    </row>
    <row r="309" spans="1:31" ht="68.45" customHeight="1">
      <c r="A309" s="138"/>
      <c r="B309" s="135"/>
      <c r="C309" s="138"/>
      <c r="D309" s="138"/>
      <c r="E309" s="138"/>
      <c r="F309" s="89" t="s">
        <v>51</v>
      </c>
      <c r="G309" s="82" t="s">
        <v>57</v>
      </c>
      <c r="H309" s="82" t="s">
        <v>317</v>
      </c>
      <c r="I309" s="82" t="s">
        <v>318</v>
      </c>
      <c r="J309" s="82" t="s">
        <v>319</v>
      </c>
      <c r="K309" s="82" t="s">
        <v>262</v>
      </c>
      <c r="L309" s="82" t="s">
        <v>263</v>
      </c>
      <c r="M309" s="82" t="s">
        <v>308</v>
      </c>
      <c r="N309" s="91">
        <v>6</v>
      </c>
      <c r="O309" s="91">
        <v>2</v>
      </c>
      <c r="P309" s="93">
        <v>12</v>
      </c>
      <c r="Q309" s="93" t="s">
        <v>544</v>
      </c>
      <c r="R309" s="91">
        <v>25</v>
      </c>
      <c r="S309" s="93">
        <v>300</v>
      </c>
      <c r="T309" s="93" t="str">
        <f t="shared" si="60"/>
        <v>II</v>
      </c>
      <c r="U309" s="93" t="s">
        <v>545</v>
      </c>
      <c r="V309" s="151"/>
      <c r="W309" s="151"/>
      <c r="X309" s="138"/>
      <c r="Y309" s="94" t="s">
        <v>546</v>
      </c>
      <c r="Z309" s="82" t="s">
        <v>321</v>
      </c>
      <c r="AA309" s="82" t="s">
        <v>48</v>
      </c>
      <c r="AB309" s="82" t="s">
        <v>48</v>
      </c>
      <c r="AC309" s="82" t="s">
        <v>322</v>
      </c>
      <c r="AD309" s="98" t="s">
        <v>547</v>
      </c>
      <c r="AE309" s="117" t="s">
        <v>48</v>
      </c>
    </row>
    <row r="310" spans="1:31" ht="68.45" customHeight="1">
      <c r="A310" s="138"/>
      <c r="B310" s="136"/>
      <c r="C310" s="139"/>
      <c r="D310" s="139"/>
      <c r="E310" s="139"/>
      <c r="F310" s="89" t="s">
        <v>51</v>
      </c>
      <c r="G310" s="82" t="s">
        <v>57</v>
      </c>
      <c r="H310" s="82" t="s">
        <v>325</v>
      </c>
      <c r="I310" s="82" t="s">
        <v>326</v>
      </c>
      <c r="J310" s="82" t="s">
        <v>327</v>
      </c>
      <c r="K310" s="82" t="s">
        <v>83</v>
      </c>
      <c r="L310" s="82" t="s">
        <v>94</v>
      </c>
      <c r="M310" s="82" t="s">
        <v>85</v>
      </c>
      <c r="N310" s="90">
        <v>6</v>
      </c>
      <c r="O310" s="90">
        <v>3</v>
      </c>
      <c r="P310" s="92">
        <f t="shared" ref="P310:P315" si="61">IF(OR(N310="",O310=""),"",IF((N310*O310=0),"N/A",N310*O310))</f>
        <v>18</v>
      </c>
      <c r="Q310" s="93" t="str">
        <f t="shared" ref="Q310:Q315" si="62">IF(P310="","",IF(ISTEXT(P310),"N/A",IF(OR(P310=2,P310=4),"Bajo",IF(OR(P310=6,P310=8),"Medio",IF(OR(P310=10,P310=12,P310=18,P310=20),"Alto",IF(OR(P310=24,P310=30,P310=40),"Muy Alto","Error"))))))</f>
        <v>Alto</v>
      </c>
      <c r="R310" s="90">
        <v>25</v>
      </c>
      <c r="S310" s="93">
        <f t="shared" ref="S310:S317" si="63">IF(OR(R310="",P310=""),"",IF(ISTEXT(P310),"N/A",P310*R310))</f>
        <v>450</v>
      </c>
      <c r="T310" s="93" t="str">
        <f t="shared" si="60"/>
        <v>II</v>
      </c>
      <c r="U310" s="93" t="s">
        <v>200</v>
      </c>
      <c r="V310" s="152"/>
      <c r="W310" s="152"/>
      <c r="X310" s="139"/>
      <c r="Y310" s="94" t="s">
        <v>548</v>
      </c>
      <c r="Z310" s="82" t="s">
        <v>329</v>
      </c>
      <c r="AA310" s="82" t="s">
        <v>48</v>
      </c>
      <c r="AB310" s="82" t="s">
        <v>48</v>
      </c>
      <c r="AC310" s="82" t="s">
        <v>330</v>
      </c>
      <c r="AD310" s="82" t="s">
        <v>331</v>
      </c>
      <c r="AE310" s="117" t="s">
        <v>48</v>
      </c>
    </row>
    <row r="311" spans="1:31" ht="68.45" customHeight="1">
      <c r="A311" s="133" t="s">
        <v>36</v>
      </c>
      <c r="B311" s="137" t="s">
        <v>549</v>
      </c>
      <c r="C311" s="137" t="s">
        <v>550</v>
      </c>
      <c r="D311" s="137" t="s">
        <v>551</v>
      </c>
      <c r="E311" s="137" t="s">
        <v>552</v>
      </c>
      <c r="F311" s="82" t="s">
        <v>51</v>
      </c>
      <c r="G311" s="90" t="s">
        <v>258</v>
      </c>
      <c r="H311" s="90" t="s">
        <v>259</v>
      </c>
      <c r="I311" s="82" t="s">
        <v>260</v>
      </c>
      <c r="J311" s="82" t="s">
        <v>261</v>
      </c>
      <c r="K311" s="82" t="s">
        <v>399</v>
      </c>
      <c r="L311" s="82" t="s">
        <v>263</v>
      </c>
      <c r="M311" s="82" t="s">
        <v>264</v>
      </c>
      <c r="N311" s="91">
        <v>2</v>
      </c>
      <c r="O311" s="91">
        <v>1</v>
      </c>
      <c r="P311" s="93">
        <f t="shared" si="61"/>
        <v>2</v>
      </c>
      <c r="Q311" s="93" t="str">
        <f t="shared" si="62"/>
        <v>Bajo</v>
      </c>
      <c r="R311" s="91">
        <v>10</v>
      </c>
      <c r="S311" s="93">
        <f t="shared" si="63"/>
        <v>20</v>
      </c>
      <c r="T311" s="92" t="str">
        <f t="shared" si="60"/>
        <v>IV</v>
      </c>
      <c r="U311" s="93" t="str">
        <f t="shared" ref="U311:U317" si="64">IF(T311="","",IF(OR(T311="IV",T311="III"),"Aceptable",IF(T311="II","No Aceptable o Aceptable con controles",IF(T311="I","No Aceptable","Error"))))</f>
        <v>Aceptable</v>
      </c>
      <c r="V311" s="137">
        <v>0</v>
      </c>
      <c r="W311" s="137">
        <v>7</v>
      </c>
      <c r="X311" s="137">
        <f>V311+W311</f>
        <v>7</v>
      </c>
      <c r="Y311" s="94" t="s">
        <v>265</v>
      </c>
      <c r="Z311" s="82" t="s">
        <v>266</v>
      </c>
      <c r="AA311" s="82" t="s">
        <v>48</v>
      </c>
      <c r="AB311" s="82" t="s">
        <v>48</v>
      </c>
      <c r="AC311" s="82" t="s">
        <v>48</v>
      </c>
      <c r="AD311" s="82" t="s">
        <v>268</v>
      </c>
      <c r="AE311" s="117" t="s">
        <v>324</v>
      </c>
    </row>
    <row r="312" spans="1:31" ht="68.45" customHeight="1">
      <c r="A312" s="133"/>
      <c r="B312" s="138"/>
      <c r="C312" s="138"/>
      <c r="D312" s="138"/>
      <c r="E312" s="138"/>
      <c r="F312" s="82" t="s">
        <v>51</v>
      </c>
      <c r="G312" s="82" t="s">
        <v>56</v>
      </c>
      <c r="H312" s="82" t="s">
        <v>403</v>
      </c>
      <c r="I312" s="82" t="s">
        <v>404</v>
      </c>
      <c r="J312" s="82" t="s">
        <v>405</v>
      </c>
      <c r="K312" s="82" t="s">
        <v>262</v>
      </c>
      <c r="L312" s="82" t="s">
        <v>278</v>
      </c>
      <c r="M312" s="82" t="s">
        <v>262</v>
      </c>
      <c r="N312" s="91">
        <v>2</v>
      </c>
      <c r="O312" s="91">
        <v>2</v>
      </c>
      <c r="P312" s="93">
        <f t="shared" si="61"/>
        <v>4</v>
      </c>
      <c r="Q312" s="93" t="str">
        <f t="shared" si="62"/>
        <v>Bajo</v>
      </c>
      <c r="R312" s="91">
        <v>25</v>
      </c>
      <c r="S312" s="93">
        <f t="shared" si="63"/>
        <v>100</v>
      </c>
      <c r="T312" s="93" t="str">
        <f t="shared" si="60"/>
        <v>III</v>
      </c>
      <c r="U312" s="93" t="s">
        <v>198</v>
      </c>
      <c r="V312" s="138"/>
      <c r="W312" s="138"/>
      <c r="X312" s="138"/>
      <c r="Y312" s="96" t="s">
        <v>406</v>
      </c>
      <c r="Z312" s="82" t="s">
        <v>407</v>
      </c>
      <c r="AA312" s="82" t="s">
        <v>48</v>
      </c>
      <c r="AB312" s="82" t="s">
        <v>48</v>
      </c>
      <c r="AC312" s="82" t="s">
        <v>553</v>
      </c>
      <c r="AD312" s="82" t="s">
        <v>554</v>
      </c>
      <c r="AE312" s="117" t="s">
        <v>48</v>
      </c>
    </row>
    <row r="313" spans="1:31" ht="68.45" customHeight="1">
      <c r="A313" s="133"/>
      <c r="B313" s="138"/>
      <c r="C313" s="138"/>
      <c r="D313" s="138"/>
      <c r="E313" s="138"/>
      <c r="F313" s="82" t="s">
        <v>51</v>
      </c>
      <c r="G313" s="82" t="s">
        <v>46</v>
      </c>
      <c r="H313" s="82" t="s">
        <v>288</v>
      </c>
      <c r="I313" s="82" t="s">
        <v>428</v>
      </c>
      <c r="J313" s="82" t="s">
        <v>415</v>
      </c>
      <c r="K313" s="82" t="s">
        <v>416</v>
      </c>
      <c r="L313" s="82" t="s">
        <v>291</v>
      </c>
      <c r="M313" s="82" t="s">
        <v>292</v>
      </c>
      <c r="N313" s="91">
        <v>2</v>
      </c>
      <c r="O313" s="91">
        <v>2</v>
      </c>
      <c r="P313" s="93">
        <f t="shared" si="61"/>
        <v>4</v>
      </c>
      <c r="Q313" s="93" t="str">
        <f t="shared" si="62"/>
        <v>Bajo</v>
      </c>
      <c r="R313" s="91">
        <v>25</v>
      </c>
      <c r="S313" s="93">
        <f t="shared" si="63"/>
        <v>100</v>
      </c>
      <c r="T313" s="93" t="str">
        <f t="shared" si="60"/>
        <v>III</v>
      </c>
      <c r="U313" s="93" t="s">
        <v>198</v>
      </c>
      <c r="V313" s="138"/>
      <c r="W313" s="138"/>
      <c r="X313" s="138"/>
      <c r="Y313" s="96" t="s">
        <v>347</v>
      </c>
      <c r="Z313" s="82" t="s">
        <v>294</v>
      </c>
      <c r="AA313" s="82" t="s">
        <v>48</v>
      </c>
      <c r="AB313" s="82" t="s">
        <v>48</v>
      </c>
      <c r="AC313" s="82" t="s">
        <v>348</v>
      </c>
      <c r="AD313" s="82" t="s">
        <v>555</v>
      </c>
      <c r="AE313" s="117" t="s">
        <v>48</v>
      </c>
    </row>
    <row r="314" spans="1:31" ht="68.45" customHeight="1">
      <c r="A314" s="133"/>
      <c r="B314" s="138"/>
      <c r="C314" s="138"/>
      <c r="D314" s="138"/>
      <c r="E314" s="138"/>
      <c r="F314" s="82" t="s">
        <v>51</v>
      </c>
      <c r="G314" s="82" t="s">
        <v>46</v>
      </c>
      <c r="H314" s="82" t="s">
        <v>59</v>
      </c>
      <c r="I314" s="82" t="s">
        <v>349</v>
      </c>
      <c r="J314" s="82" t="s">
        <v>350</v>
      </c>
      <c r="K314" s="82" t="s">
        <v>53</v>
      </c>
      <c r="L314" s="82" t="s">
        <v>291</v>
      </c>
      <c r="M314" s="82" t="s">
        <v>292</v>
      </c>
      <c r="N314" s="91">
        <v>2</v>
      </c>
      <c r="O314" s="91">
        <v>2</v>
      </c>
      <c r="P314" s="93">
        <f t="shared" si="61"/>
        <v>4</v>
      </c>
      <c r="Q314" s="93" t="str">
        <f t="shared" si="62"/>
        <v>Bajo</v>
      </c>
      <c r="R314" s="91">
        <v>25</v>
      </c>
      <c r="S314" s="93">
        <f t="shared" si="63"/>
        <v>100</v>
      </c>
      <c r="T314" s="93" t="str">
        <f t="shared" si="60"/>
        <v>III</v>
      </c>
      <c r="U314" s="93" t="s">
        <v>198</v>
      </c>
      <c r="V314" s="138"/>
      <c r="W314" s="138"/>
      <c r="X314" s="138"/>
      <c r="Y314" s="96" t="s">
        <v>351</v>
      </c>
      <c r="Z314" s="82" t="s">
        <v>294</v>
      </c>
      <c r="AA314" s="82" t="s">
        <v>48</v>
      </c>
      <c r="AB314" s="82" t="s">
        <v>48</v>
      </c>
      <c r="AC314" s="82" t="s">
        <v>348</v>
      </c>
      <c r="AD314" s="82" t="s">
        <v>296</v>
      </c>
      <c r="AE314" s="117" t="s">
        <v>48</v>
      </c>
    </row>
    <row r="315" spans="1:31" ht="68.45" customHeight="1">
      <c r="A315" s="133"/>
      <c r="B315" s="139"/>
      <c r="C315" s="139"/>
      <c r="D315" s="139"/>
      <c r="E315" s="139"/>
      <c r="F315" s="82" t="s">
        <v>51</v>
      </c>
      <c r="G315" s="82" t="s">
        <v>57</v>
      </c>
      <c r="H315" s="82" t="s">
        <v>317</v>
      </c>
      <c r="I315" s="82" t="s">
        <v>318</v>
      </c>
      <c r="J315" s="82" t="s">
        <v>319</v>
      </c>
      <c r="K315" s="82" t="s">
        <v>262</v>
      </c>
      <c r="L315" s="82" t="s">
        <v>263</v>
      </c>
      <c r="M315" s="82" t="s">
        <v>308</v>
      </c>
      <c r="N315" s="91">
        <v>6</v>
      </c>
      <c r="O315" s="91">
        <v>3</v>
      </c>
      <c r="P315" s="93">
        <f t="shared" si="61"/>
        <v>18</v>
      </c>
      <c r="Q315" s="93" t="str">
        <f t="shared" si="62"/>
        <v>Alto</v>
      </c>
      <c r="R315" s="91">
        <v>25</v>
      </c>
      <c r="S315" s="93">
        <f t="shared" si="63"/>
        <v>450</v>
      </c>
      <c r="T315" s="93" t="str">
        <f t="shared" si="60"/>
        <v>II</v>
      </c>
      <c r="U315" s="93" t="str">
        <f t="shared" si="64"/>
        <v>No Aceptable o Aceptable con controles</v>
      </c>
      <c r="V315" s="139"/>
      <c r="W315" s="139"/>
      <c r="X315" s="139"/>
      <c r="Y315" s="96" t="s">
        <v>320</v>
      </c>
      <c r="Z315" s="82" t="s">
        <v>321</v>
      </c>
      <c r="AA315" s="82" t="s">
        <v>48</v>
      </c>
      <c r="AB315" s="82" t="s">
        <v>48</v>
      </c>
      <c r="AC315" s="82" t="s">
        <v>322</v>
      </c>
      <c r="AD315" s="82" t="s">
        <v>323</v>
      </c>
      <c r="AE315" s="117" t="s">
        <v>48</v>
      </c>
    </row>
    <row r="316" spans="1:31" ht="68.45" customHeight="1">
      <c r="A316" s="138" t="s">
        <v>36</v>
      </c>
      <c r="B316" s="133" t="s">
        <v>556</v>
      </c>
      <c r="C316" s="133" t="s">
        <v>557</v>
      </c>
      <c r="D316" s="133" t="s">
        <v>558</v>
      </c>
      <c r="E316" s="149" t="s">
        <v>559</v>
      </c>
      <c r="F316" s="89" t="s">
        <v>51</v>
      </c>
      <c r="G316" s="90" t="s">
        <v>258</v>
      </c>
      <c r="H316" s="90" t="s">
        <v>259</v>
      </c>
      <c r="I316" s="82" t="s">
        <v>260</v>
      </c>
      <c r="J316" s="82" t="s">
        <v>261</v>
      </c>
      <c r="K316" s="82" t="s">
        <v>262</v>
      </c>
      <c r="L316" s="82" t="s">
        <v>263</v>
      </c>
      <c r="M316" s="82" t="s">
        <v>264</v>
      </c>
      <c r="N316" s="91">
        <v>2</v>
      </c>
      <c r="O316" s="91">
        <v>1</v>
      </c>
      <c r="P316" s="93">
        <f t="shared" ref="P316:P406" si="65">IF(OR(N316="",O316=""),"",IF((N316*O316=0),"N/A",N316*O316))</f>
        <v>2</v>
      </c>
      <c r="Q316" s="93" t="str">
        <f t="shared" ref="Q316:Q338" si="66">IF(P316="","",IF(ISTEXT(P316),"N/A",IF(OR(P316=2,P316=4),"Bajo",IF(OR(P316=6,P316=8),"Medio",IF(OR(P316=10,P316=12,P316=18,P316=20),"Alto",IF(OR(P316=24,P316=30,P316=40),"Muy Alto","Error"))))))</f>
        <v>Bajo</v>
      </c>
      <c r="R316" s="91">
        <v>10</v>
      </c>
      <c r="S316" s="93">
        <f t="shared" si="63"/>
        <v>20</v>
      </c>
      <c r="T316" s="92" t="str">
        <f t="shared" si="60"/>
        <v>IV</v>
      </c>
      <c r="U316" s="93" t="str">
        <f t="shared" si="64"/>
        <v>Aceptable</v>
      </c>
      <c r="V316" s="133">
        <v>0</v>
      </c>
      <c r="W316" s="133">
        <v>1</v>
      </c>
      <c r="X316" s="133">
        <f>V316+W316</f>
        <v>1</v>
      </c>
      <c r="Y316" s="94" t="s">
        <v>265</v>
      </c>
      <c r="Z316" s="82" t="s">
        <v>266</v>
      </c>
      <c r="AA316" s="95" t="s">
        <v>44</v>
      </c>
      <c r="AB316" s="95" t="s">
        <v>44</v>
      </c>
      <c r="AC316" s="82" t="s">
        <v>267</v>
      </c>
      <c r="AD316" s="82" t="s">
        <v>268</v>
      </c>
      <c r="AE316" s="117" t="s">
        <v>324</v>
      </c>
    </row>
    <row r="317" spans="1:31" ht="68.45" customHeight="1">
      <c r="A317" s="138"/>
      <c r="B317" s="133"/>
      <c r="C317" s="133"/>
      <c r="D317" s="133"/>
      <c r="E317" s="149"/>
      <c r="F317" s="89" t="s">
        <v>269</v>
      </c>
      <c r="G317" s="82" t="s">
        <v>258</v>
      </c>
      <c r="H317" s="82" t="s">
        <v>270</v>
      </c>
      <c r="I317" s="82" t="s">
        <v>271</v>
      </c>
      <c r="J317" s="82" t="s">
        <v>272</v>
      </c>
      <c r="K317" s="82" t="s">
        <v>262</v>
      </c>
      <c r="L317" s="82" t="s">
        <v>262</v>
      </c>
      <c r="M317" s="82" t="s">
        <v>264</v>
      </c>
      <c r="N317" s="90">
        <v>2</v>
      </c>
      <c r="O317" s="90">
        <v>1</v>
      </c>
      <c r="P317" s="92">
        <f t="shared" si="65"/>
        <v>2</v>
      </c>
      <c r="Q317" s="93" t="str">
        <f t="shared" si="66"/>
        <v>Bajo</v>
      </c>
      <c r="R317" s="90">
        <v>10</v>
      </c>
      <c r="S317" s="92">
        <f t="shared" si="63"/>
        <v>20</v>
      </c>
      <c r="T317" s="92" t="str">
        <f t="shared" si="60"/>
        <v>IV</v>
      </c>
      <c r="U317" s="92" t="str">
        <f t="shared" si="64"/>
        <v>Aceptable</v>
      </c>
      <c r="V317" s="133"/>
      <c r="W317" s="133"/>
      <c r="X317" s="133"/>
      <c r="Y317" s="96" t="s">
        <v>273</v>
      </c>
      <c r="Z317" s="82" t="s">
        <v>266</v>
      </c>
      <c r="AA317" s="95" t="s">
        <v>44</v>
      </c>
      <c r="AB317" s="95" t="s">
        <v>44</v>
      </c>
      <c r="AC317" s="95" t="s">
        <v>267</v>
      </c>
      <c r="AD317" s="82" t="s">
        <v>274</v>
      </c>
      <c r="AE317" s="117" t="s">
        <v>324</v>
      </c>
    </row>
    <row r="318" spans="1:31" ht="68.45" customHeight="1">
      <c r="A318" s="138"/>
      <c r="B318" s="133"/>
      <c r="C318" s="133"/>
      <c r="D318" s="133"/>
      <c r="E318" s="149"/>
      <c r="F318" s="89" t="s">
        <v>269</v>
      </c>
      <c r="G318" s="82" t="s">
        <v>56</v>
      </c>
      <c r="H318" s="82" t="s">
        <v>560</v>
      </c>
      <c r="I318" s="82" t="s">
        <v>561</v>
      </c>
      <c r="J318" s="82" t="s">
        <v>562</v>
      </c>
      <c r="K318" s="82" t="s">
        <v>262</v>
      </c>
      <c r="L318" s="82" t="s">
        <v>563</v>
      </c>
      <c r="M318" s="82" t="s">
        <v>564</v>
      </c>
      <c r="N318" s="82">
        <v>2</v>
      </c>
      <c r="O318" s="91">
        <v>1</v>
      </c>
      <c r="P318" s="92">
        <f t="shared" si="65"/>
        <v>2</v>
      </c>
      <c r="Q318" s="93" t="str">
        <f t="shared" si="66"/>
        <v>Bajo</v>
      </c>
      <c r="R318" s="91">
        <v>10</v>
      </c>
      <c r="S318" s="93">
        <v>20</v>
      </c>
      <c r="T318" s="92" t="str">
        <f t="shared" si="60"/>
        <v>IV</v>
      </c>
      <c r="U318" s="93" t="s">
        <v>200</v>
      </c>
      <c r="V318" s="133"/>
      <c r="W318" s="133"/>
      <c r="X318" s="133"/>
      <c r="Y318" s="96" t="s">
        <v>565</v>
      </c>
      <c r="Z318" s="82" t="s">
        <v>566</v>
      </c>
      <c r="AA318" s="82" t="s">
        <v>48</v>
      </c>
      <c r="AB318" s="82" t="s">
        <v>48</v>
      </c>
      <c r="AC318" s="83" t="s">
        <v>567</v>
      </c>
      <c r="AD318" s="82" t="s">
        <v>568</v>
      </c>
      <c r="AE318" s="117" t="s">
        <v>48</v>
      </c>
    </row>
    <row r="319" spans="1:31" ht="68.45" customHeight="1">
      <c r="A319" s="138"/>
      <c r="B319" s="133"/>
      <c r="C319" s="133"/>
      <c r="D319" s="133"/>
      <c r="E319" s="149"/>
      <c r="F319" s="82" t="s">
        <v>51</v>
      </c>
      <c r="G319" s="82" t="s">
        <v>56</v>
      </c>
      <c r="H319" s="82" t="s">
        <v>275</v>
      </c>
      <c r="I319" s="82" t="s">
        <v>276</v>
      </c>
      <c r="J319" s="82" t="s">
        <v>277</v>
      </c>
      <c r="K319" s="82" t="s">
        <v>262</v>
      </c>
      <c r="L319" s="82" t="s">
        <v>278</v>
      </c>
      <c r="M319" s="82" t="s">
        <v>262</v>
      </c>
      <c r="N319" s="90">
        <v>2</v>
      </c>
      <c r="O319" s="90">
        <v>1</v>
      </c>
      <c r="P319" s="92">
        <f t="shared" si="65"/>
        <v>2</v>
      </c>
      <c r="Q319" s="93" t="str">
        <f t="shared" si="66"/>
        <v>Bajo</v>
      </c>
      <c r="R319" s="90">
        <v>10</v>
      </c>
      <c r="S319" s="93">
        <v>20</v>
      </c>
      <c r="T319" s="92" t="str">
        <f t="shared" si="60"/>
        <v>IV</v>
      </c>
      <c r="U319" s="93" t="s">
        <v>200</v>
      </c>
      <c r="V319" s="133"/>
      <c r="W319" s="133"/>
      <c r="X319" s="133"/>
      <c r="Y319" s="96" t="s">
        <v>279</v>
      </c>
      <c r="Z319" s="82" t="s">
        <v>69</v>
      </c>
      <c r="AA319" s="82" t="s">
        <v>48</v>
      </c>
      <c r="AB319" s="82" t="s">
        <v>280</v>
      </c>
      <c r="AC319" s="82" t="s">
        <v>48</v>
      </c>
      <c r="AD319" s="82" t="s">
        <v>281</v>
      </c>
      <c r="AE319" s="117" t="s">
        <v>48</v>
      </c>
    </row>
    <row r="320" spans="1:31" ht="68.45" customHeight="1">
      <c r="A320" s="138"/>
      <c r="B320" s="133"/>
      <c r="C320" s="133"/>
      <c r="D320" s="133"/>
      <c r="E320" s="149"/>
      <c r="F320" s="89" t="s">
        <v>51</v>
      </c>
      <c r="G320" s="82" t="s">
        <v>61</v>
      </c>
      <c r="H320" s="82" t="s">
        <v>228</v>
      </c>
      <c r="I320" s="82" t="s">
        <v>282</v>
      </c>
      <c r="J320" s="82" t="s">
        <v>283</v>
      </c>
      <c r="K320" s="82" t="s">
        <v>262</v>
      </c>
      <c r="L320" s="82" t="s">
        <v>262</v>
      </c>
      <c r="M320" s="82" t="s">
        <v>262</v>
      </c>
      <c r="N320" s="91">
        <v>2</v>
      </c>
      <c r="O320" s="91">
        <v>1</v>
      </c>
      <c r="P320" s="92">
        <f t="shared" si="65"/>
        <v>2</v>
      </c>
      <c r="Q320" s="93" t="str">
        <f t="shared" si="66"/>
        <v>Bajo</v>
      </c>
      <c r="R320" s="91">
        <v>10</v>
      </c>
      <c r="S320" s="93">
        <f t="shared" ref="S320:S326" si="67">IF(OR(R320="",P320=""),"",IF(ISTEXT(P320),"N/A",P320*R320))</f>
        <v>20</v>
      </c>
      <c r="T320" s="92" t="str">
        <f t="shared" si="60"/>
        <v>IV</v>
      </c>
      <c r="U320" s="93" t="str">
        <f t="shared" ref="U320:U326" si="68">IF(T320="","",IF(OR(T320="IV",T320="III"),"Aceptable",IF(T320="II","No Aceptable o Aceptable con controles",IF(T320="I","No Aceptable","Error"))))</f>
        <v>Aceptable</v>
      </c>
      <c r="V320" s="133"/>
      <c r="W320" s="133"/>
      <c r="X320" s="133"/>
      <c r="Y320" s="94" t="s">
        <v>284</v>
      </c>
      <c r="Z320" s="82" t="s">
        <v>285</v>
      </c>
      <c r="AA320" s="95" t="s">
        <v>44</v>
      </c>
      <c r="AB320" s="95" t="s">
        <v>44</v>
      </c>
      <c r="AC320" s="95" t="s">
        <v>286</v>
      </c>
      <c r="AD320" s="95" t="s">
        <v>287</v>
      </c>
      <c r="AE320" s="117" t="s">
        <v>324</v>
      </c>
    </row>
    <row r="321" spans="1:31" ht="68.45" customHeight="1">
      <c r="A321" s="138"/>
      <c r="B321" s="133"/>
      <c r="C321" s="133"/>
      <c r="D321" s="133"/>
      <c r="E321" s="149"/>
      <c r="F321" s="89" t="s">
        <v>51</v>
      </c>
      <c r="G321" s="82" t="s">
        <v>46</v>
      </c>
      <c r="H321" s="82" t="s">
        <v>288</v>
      </c>
      <c r="I321" s="82" t="s">
        <v>289</v>
      </c>
      <c r="J321" s="82" t="s">
        <v>290</v>
      </c>
      <c r="K321" s="82" t="s">
        <v>262</v>
      </c>
      <c r="L321" s="82" t="s">
        <v>291</v>
      </c>
      <c r="M321" s="82" t="s">
        <v>292</v>
      </c>
      <c r="N321" s="91">
        <v>2</v>
      </c>
      <c r="O321" s="91">
        <v>4</v>
      </c>
      <c r="P321" s="92">
        <f t="shared" si="65"/>
        <v>8</v>
      </c>
      <c r="Q321" s="93" t="str">
        <f t="shared" si="66"/>
        <v>Medio</v>
      </c>
      <c r="R321" s="91">
        <v>10</v>
      </c>
      <c r="S321" s="93">
        <f t="shared" si="67"/>
        <v>80</v>
      </c>
      <c r="T321" s="93" t="str">
        <f t="shared" si="60"/>
        <v>III</v>
      </c>
      <c r="U321" s="93" t="s">
        <v>198</v>
      </c>
      <c r="V321" s="133"/>
      <c r="W321" s="133"/>
      <c r="X321" s="133"/>
      <c r="Y321" s="97" t="s">
        <v>293</v>
      </c>
      <c r="Z321" s="82" t="s">
        <v>294</v>
      </c>
      <c r="AA321" s="95" t="s">
        <v>44</v>
      </c>
      <c r="AB321" s="95" t="s">
        <v>44</v>
      </c>
      <c r="AC321" s="82" t="s">
        <v>295</v>
      </c>
      <c r="AD321" s="82" t="s">
        <v>296</v>
      </c>
      <c r="AE321" s="117" t="s">
        <v>48</v>
      </c>
    </row>
    <row r="322" spans="1:31" ht="68.45" customHeight="1">
      <c r="A322" s="138"/>
      <c r="B322" s="133"/>
      <c r="C322" s="133"/>
      <c r="D322" s="133"/>
      <c r="E322" s="149"/>
      <c r="F322" s="89" t="s">
        <v>51</v>
      </c>
      <c r="G322" s="82" t="s">
        <v>57</v>
      </c>
      <c r="H322" s="82" t="s">
        <v>40</v>
      </c>
      <c r="I322" s="83" t="s">
        <v>297</v>
      </c>
      <c r="J322" s="83" t="s">
        <v>298</v>
      </c>
      <c r="K322" s="83" t="s">
        <v>299</v>
      </c>
      <c r="L322" s="82" t="s">
        <v>300</v>
      </c>
      <c r="M322" s="82" t="s">
        <v>301</v>
      </c>
      <c r="N322" s="91">
        <v>2</v>
      </c>
      <c r="O322" s="91">
        <v>4</v>
      </c>
      <c r="P322" s="92">
        <f t="shared" si="65"/>
        <v>8</v>
      </c>
      <c r="Q322" s="93" t="str">
        <f t="shared" si="66"/>
        <v>Medio</v>
      </c>
      <c r="R322" s="91">
        <v>60</v>
      </c>
      <c r="S322" s="93">
        <f t="shared" si="67"/>
        <v>480</v>
      </c>
      <c r="T322" s="93" t="str">
        <f t="shared" si="60"/>
        <v>II</v>
      </c>
      <c r="U322" s="93" t="str">
        <f t="shared" si="68"/>
        <v>No Aceptable o Aceptable con controles</v>
      </c>
      <c r="V322" s="133"/>
      <c r="W322" s="133"/>
      <c r="X322" s="133"/>
      <c r="Y322" s="94" t="s">
        <v>302</v>
      </c>
      <c r="Z322" s="82" t="s">
        <v>303</v>
      </c>
      <c r="AA322" s="95" t="s">
        <v>44</v>
      </c>
      <c r="AB322" s="82" t="s">
        <v>48</v>
      </c>
      <c r="AC322" s="82" t="s">
        <v>304</v>
      </c>
      <c r="AD322" s="82" t="s">
        <v>305</v>
      </c>
      <c r="AE322" s="117" t="s">
        <v>48</v>
      </c>
    </row>
    <row r="323" spans="1:31" ht="68.45" customHeight="1">
      <c r="A323" s="138"/>
      <c r="B323" s="133"/>
      <c r="C323" s="133"/>
      <c r="D323" s="133"/>
      <c r="E323" s="149"/>
      <c r="F323" s="89" t="s">
        <v>51</v>
      </c>
      <c r="G323" s="82" t="s">
        <v>57</v>
      </c>
      <c r="H323" s="82" t="s">
        <v>306</v>
      </c>
      <c r="I323" s="82" t="s">
        <v>307</v>
      </c>
      <c r="J323" s="82" t="s">
        <v>41</v>
      </c>
      <c r="K323" s="82" t="s">
        <v>262</v>
      </c>
      <c r="L323" s="82" t="s">
        <v>262</v>
      </c>
      <c r="M323" s="82" t="s">
        <v>308</v>
      </c>
      <c r="N323" s="91">
        <v>2</v>
      </c>
      <c r="O323" s="91">
        <v>4</v>
      </c>
      <c r="P323" s="92">
        <f t="shared" si="65"/>
        <v>8</v>
      </c>
      <c r="Q323" s="93" t="str">
        <f t="shared" si="66"/>
        <v>Medio</v>
      </c>
      <c r="R323" s="91">
        <v>60</v>
      </c>
      <c r="S323" s="93">
        <f t="shared" si="67"/>
        <v>480</v>
      </c>
      <c r="T323" s="93" t="str">
        <f t="shared" si="60"/>
        <v>II</v>
      </c>
      <c r="U323" s="93" t="str">
        <f t="shared" si="68"/>
        <v>No Aceptable o Aceptable con controles</v>
      </c>
      <c r="V323" s="133"/>
      <c r="W323" s="133"/>
      <c r="X323" s="133"/>
      <c r="Y323" s="94" t="s">
        <v>309</v>
      </c>
      <c r="Z323" s="95" t="s">
        <v>310</v>
      </c>
      <c r="AA323" s="95" t="s">
        <v>44</v>
      </c>
      <c r="AB323" s="98" t="s">
        <v>44</v>
      </c>
      <c r="AC323" s="83" t="s">
        <v>48</v>
      </c>
      <c r="AD323" s="83" t="s">
        <v>311</v>
      </c>
      <c r="AE323" s="117" t="s">
        <v>48</v>
      </c>
    </row>
    <row r="324" spans="1:31" ht="68.45" customHeight="1">
      <c r="A324" s="139"/>
      <c r="B324" s="133"/>
      <c r="C324" s="133"/>
      <c r="D324" s="133"/>
      <c r="E324" s="149"/>
      <c r="F324" s="89" t="s">
        <v>51</v>
      </c>
      <c r="G324" s="82" t="s">
        <v>39</v>
      </c>
      <c r="H324" s="82" t="s">
        <v>73</v>
      </c>
      <c r="I324" s="82" t="s">
        <v>312</v>
      </c>
      <c r="J324" s="82" t="s">
        <v>74</v>
      </c>
      <c r="K324" s="82" t="s">
        <v>313</v>
      </c>
      <c r="L324" s="82" t="s">
        <v>262</v>
      </c>
      <c r="M324" s="82" t="s">
        <v>262</v>
      </c>
      <c r="N324" s="91">
        <v>2</v>
      </c>
      <c r="O324" s="91">
        <v>1</v>
      </c>
      <c r="P324" s="92">
        <f t="shared" si="65"/>
        <v>2</v>
      </c>
      <c r="Q324" s="93" t="str">
        <f t="shared" si="66"/>
        <v>Bajo</v>
      </c>
      <c r="R324" s="91">
        <v>10</v>
      </c>
      <c r="S324" s="93">
        <f t="shared" si="67"/>
        <v>20</v>
      </c>
      <c r="T324" s="92" t="str">
        <f t="shared" si="60"/>
        <v>IV</v>
      </c>
      <c r="U324" s="93" t="str">
        <f t="shared" si="68"/>
        <v>Aceptable</v>
      </c>
      <c r="V324" s="133"/>
      <c r="W324" s="133"/>
      <c r="X324" s="133"/>
      <c r="Y324" s="94" t="s">
        <v>314</v>
      </c>
      <c r="Z324" s="95" t="s">
        <v>69</v>
      </c>
      <c r="AA324" s="95" t="s">
        <v>44</v>
      </c>
      <c r="AB324" s="95" t="s">
        <v>44</v>
      </c>
      <c r="AC324" s="95" t="s">
        <v>315</v>
      </c>
      <c r="AD324" s="95" t="s">
        <v>316</v>
      </c>
      <c r="AE324" s="117" t="s">
        <v>48</v>
      </c>
    </row>
    <row r="325" spans="1:31" ht="68.45" customHeight="1">
      <c r="A325" s="137" t="s">
        <v>36</v>
      </c>
      <c r="B325" s="133" t="s">
        <v>569</v>
      </c>
      <c r="C325" s="133" t="s">
        <v>570</v>
      </c>
      <c r="D325" s="133" t="s">
        <v>571</v>
      </c>
      <c r="E325" s="149" t="s">
        <v>572</v>
      </c>
      <c r="F325" s="89" t="s">
        <v>51</v>
      </c>
      <c r="G325" s="90" t="s">
        <v>258</v>
      </c>
      <c r="H325" s="90" t="s">
        <v>259</v>
      </c>
      <c r="I325" s="82" t="s">
        <v>260</v>
      </c>
      <c r="J325" s="82" t="s">
        <v>261</v>
      </c>
      <c r="K325" s="82" t="s">
        <v>262</v>
      </c>
      <c r="L325" s="82" t="s">
        <v>263</v>
      </c>
      <c r="M325" s="82" t="s">
        <v>264</v>
      </c>
      <c r="N325" s="91">
        <v>2</v>
      </c>
      <c r="O325" s="91">
        <v>1</v>
      </c>
      <c r="P325" s="92">
        <f t="shared" si="65"/>
        <v>2</v>
      </c>
      <c r="Q325" s="93" t="str">
        <f t="shared" si="66"/>
        <v>Bajo</v>
      </c>
      <c r="R325" s="91">
        <v>10</v>
      </c>
      <c r="S325" s="93">
        <f t="shared" si="67"/>
        <v>20</v>
      </c>
      <c r="T325" s="92" t="str">
        <f t="shared" si="60"/>
        <v>IV</v>
      </c>
      <c r="U325" s="93" t="str">
        <f t="shared" si="68"/>
        <v>Aceptable</v>
      </c>
      <c r="V325" s="133">
        <v>0</v>
      </c>
      <c r="W325" s="133">
        <v>1</v>
      </c>
      <c r="X325" s="133">
        <f>V325+W325</f>
        <v>1</v>
      </c>
      <c r="Y325" s="94" t="s">
        <v>265</v>
      </c>
      <c r="Z325" s="82" t="s">
        <v>266</v>
      </c>
      <c r="AA325" s="95" t="s">
        <v>44</v>
      </c>
      <c r="AB325" s="95" t="s">
        <v>44</v>
      </c>
      <c r="AC325" s="82" t="s">
        <v>267</v>
      </c>
      <c r="AD325" s="82" t="s">
        <v>268</v>
      </c>
      <c r="AE325" s="117" t="s">
        <v>324</v>
      </c>
    </row>
    <row r="326" spans="1:31" ht="68.45" customHeight="1">
      <c r="A326" s="138"/>
      <c r="B326" s="133"/>
      <c r="C326" s="133"/>
      <c r="D326" s="133"/>
      <c r="E326" s="149"/>
      <c r="F326" s="89" t="s">
        <v>269</v>
      </c>
      <c r="G326" s="82" t="s">
        <v>258</v>
      </c>
      <c r="H326" s="82" t="s">
        <v>270</v>
      </c>
      <c r="I326" s="82" t="s">
        <v>271</v>
      </c>
      <c r="J326" s="82" t="s">
        <v>272</v>
      </c>
      <c r="K326" s="82" t="s">
        <v>262</v>
      </c>
      <c r="L326" s="82" t="s">
        <v>262</v>
      </c>
      <c r="M326" s="82" t="s">
        <v>264</v>
      </c>
      <c r="N326" s="90">
        <v>2</v>
      </c>
      <c r="O326" s="90">
        <v>1</v>
      </c>
      <c r="P326" s="92">
        <f t="shared" si="65"/>
        <v>2</v>
      </c>
      <c r="Q326" s="93" t="str">
        <f t="shared" si="66"/>
        <v>Bajo</v>
      </c>
      <c r="R326" s="90">
        <v>10</v>
      </c>
      <c r="S326" s="92">
        <f t="shared" si="67"/>
        <v>20</v>
      </c>
      <c r="T326" s="92" t="str">
        <f t="shared" si="60"/>
        <v>IV</v>
      </c>
      <c r="U326" s="92" t="str">
        <f t="shared" si="68"/>
        <v>Aceptable</v>
      </c>
      <c r="V326" s="133"/>
      <c r="W326" s="133"/>
      <c r="X326" s="133"/>
      <c r="Y326" s="96" t="s">
        <v>273</v>
      </c>
      <c r="Z326" s="82" t="s">
        <v>266</v>
      </c>
      <c r="AA326" s="95" t="s">
        <v>44</v>
      </c>
      <c r="AB326" s="95" t="s">
        <v>44</v>
      </c>
      <c r="AC326" s="95" t="s">
        <v>267</v>
      </c>
      <c r="AD326" s="82" t="s">
        <v>274</v>
      </c>
      <c r="AE326" s="117" t="s">
        <v>324</v>
      </c>
    </row>
    <row r="327" spans="1:31" ht="68.45" customHeight="1">
      <c r="A327" s="138"/>
      <c r="B327" s="133"/>
      <c r="C327" s="133"/>
      <c r="D327" s="133"/>
      <c r="E327" s="149"/>
      <c r="F327" s="89" t="s">
        <v>269</v>
      </c>
      <c r="G327" s="82" t="s">
        <v>56</v>
      </c>
      <c r="H327" s="82" t="s">
        <v>560</v>
      </c>
      <c r="I327" s="82" t="s">
        <v>561</v>
      </c>
      <c r="J327" s="82" t="s">
        <v>573</v>
      </c>
      <c r="K327" s="82" t="s">
        <v>262</v>
      </c>
      <c r="L327" s="82" t="s">
        <v>563</v>
      </c>
      <c r="M327" s="82" t="s">
        <v>564</v>
      </c>
      <c r="N327" s="90">
        <v>2</v>
      </c>
      <c r="O327" s="90">
        <v>1</v>
      </c>
      <c r="P327" s="92">
        <f t="shared" si="65"/>
        <v>2</v>
      </c>
      <c r="Q327" s="93" t="str">
        <f t="shared" si="66"/>
        <v>Bajo</v>
      </c>
      <c r="R327" s="91">
        <v>10</v>
      </c>
      <c r="S327" s="93">
        <v>20</v>
      </c>
      <c r="T327" s="92" t="str">
        <f t="shared" si="60"/>
        <v>IV</v>
      </c>
      <c r="U327" s="93" t="s">
        <v>200</v>
      </c>
      <c r="V327" s="133"/>
      <c r="W327" s="133"/>
      <c r="X327" s="133"/>
      <c r="Y327" s="96" t="s">
        <v>565</v>
      </c>
      <c r="Z327" s="82" t="s">
        <v>566</v>
      </c>
      <c r="AA327" s="82" t="s">
        <v>48</v>
      </c>
      <c r="AB327" s="82" t="s">
        <v>48</v>
      </c>
      <c r="AC327" s="83" t="s">
        <v>567</v>
      </c>
      <c r="AD327" s="82" t="s">
        <v>568</v>
      </c>
      <c r="AE327" s="117" t="s">
        <v>48</v>
      </c>
    </row>
    <row r="328" spans="1:31" ht="68.45" customHeight="1">
      <c r="A328" s="138"/>
      <c r="B328" s="133"/>
      <c r="C328" s="133"/>
      <c r="D328" s="133"/>
      <c r="E328" s="149"/>
      <c r="F328" s="82" t="s">
        <v>51</v>
      </c>
      <c r="G328" s="82" t="s">
        <v>56</v>
      </c>
      <c r="H328" s="82" t="s">
        <v>275</v>
      </c>
      <c r="I328" s="82" t="s">
        <v>276</v>
      </c>
      <c r="J328" s="82" t="s">
        <v>277</v>
      </c>
      <c r="K328" s="82" t="s">
        <v>262</v>
      </c>
      <c r="L328" s="82" t="s">
        <v>278</v>
      </c>
      <c r="M328" s="82" t="s">
        <v>262</v>
      </c>
      <c r="N328" s="90">
        <v>2</v>
      </c>
      <c r="O328" s="90">
        <v>1</v>
      </c>
      <c r="P328" s="92">
        <f t="shared" si="65"/>
        <v>2</v>
      </c>
      <c r="Q328" s="93" t="str">
        <f t="shared" si="66"/>
        <v>Bajo</v>
      </c>
      <c r="R328" s="90">
        <v>10</v>
      </c>
      <c r="S328" s="93">
        <v>20</v>
      </c>
      <c r="T328" s="92" t="str">
        <f t="shared" si="60"/>
        <v>IV</v>
      </c>
      <c r="U328" s="93" t="s">
        <v>200</v>
      </c>
      <c r="V328" s="133"/>
      <c r="W328" s="133"/>
      <c r="X328" s="133"/>
      <c r="Y328" s="96" t="s">
        <v>279</v>
      </c>
      <c r="Z328" s="82" t="s">
        <v>69</v>
      </c>
      <c r="AA328" s="82" t="s">
        <v>48</v>
      </c>
      <c r="AB328" s="82" t="s">
        <v>280</v>
      </c>
      <c r="AC328" s="82" t="s">
        <v>48</v>
      </c>
      <c r="AD328" s="82" t="s">
        <v>281</v>
      </c>
      <c r="AE328" s="117" t="s">
        <v>48</v>
      </c>
    </row>
    <row r="329" spans="1:31" ht="68.45" customHeight="1">
      <c r="A329" s="138"/>
      <c r="B329" s="133"/>
      <c r="C329" s="133"/>
      <c r="D329" s="133"/>
      <c r="E329" s="149"/>
      <c r="F329" s="89" t="s">
        <v>51</v>
      </c>
      <c r="G329" s="82" t="s">
        <v>61</v>
      </c>
      <c r="H329" s="82" t="s">
        <v>228</v>
      </c>
      <c r="I329" s="82" t="s">
        <v>282</v>
      </c>
      <c r="J329" s="82" t="s">
        <v>283</v>
      </c>
      <c r="K329" s="82" t="s">
        <v>262</v>
      </c>
      <c r="L329" s="82" t="s">
        <v>262</v>
      </c>
      <c r="M329" s="82" t="s">
        <v>262</v>
      </c>
      <c r="N329" s="91">
        <v>2</v>
      </c>
      <c r="O329" s="91">
        <v>1</v>
      </c>
      <c r="P329" s="92">
        <f t="shared" si="65"/>
        <v>2</v>
      </c>
      <c r="Q329" s="93" t="str">
        <f t="shared" si="66"/>
        <v>Bajo</v>
      </c>
      <c r="R329" s="91">
        <v>10</v>
      </c>
      <c r="S329" s="93">
        <f t="shared" ref="S329:S338" si="69">IF(OR(R329="",P329=""),"",IF(ISTEXT(P329),"N/A",P329*R329))</f>
        <v>20</v>
      </c>
      <c r="T329" s="92" t="str">
        <f t="shared" si="60"/>
        <v>IV</v>
      </c>
      <c r="U329" s="93" t="str">
        <f t="shared" ref="U329:U337" si="70">IF(T329="","",IF(OR(T329="IV",T329="III"),"Aceptable",IF(T329="II","No Aceptable o Aceptable con controles",IF(T329="I","No Aceptable","Error"))))</f>
        <v>Aceptable</v>
      </c>
      <c r="V329" s="133"/>
      <c r="W329" s="133"/>
      <c r="X329" s="133"/>
      <c r="Y329" s="94" t="s">
        <v>284</v>
      </c>
      <c r="Z329" s="82" t="s">
        <v>285</v>
      </c>
      <c r="AA329" s="95" t="s">
        <v>44</v>
      </c>
      <c r="AB329" s="95" t="s">
        <v>44</v>
      </c>
      <c r="AC329" s="95" t="s">
        <v>286</v>
      </c>
      <c r="AD329" s="95" t="s">
        <v>287</v>
      </c>
      <c r="AE329" s="117" t="s">
        <v>324</v>
      </c>
    </row>
    <row r="330" spans="1:31" ht="68.45" customHeight="1">
      <c r="A330" s="138"/>
      <c r="B330" s="133"/>
      <c r="C330" s="133"/>
      <c r="D330" s="133"/>
      <c r="E330" s="149"/>
      <c r="F330" s="89" t="s">
        <v>51</v>
      </c>
      <c r="G330" s="82" t="s">
        <v>46</v>
      </c>
      <c r="H330" s="82" t="s">
        <v>288</v>
      </c>
      <c r="I330" s="82" t="s">
        <v>289</v>
      </c>
      <c r="J330" s="82" t="s">
        <v>290</v>
      </c>
      <c r="K330" s="82" t="s">
        <v>262</v>
      </c>
      <c r="L330" s="82" t="s">
        <v>291</v>
      </c>
      <c r="M330" s="82" t="s">
        <v>292</v>
      </c>
      <c r="N330" s="91">
        <v>2</v>
      </c>
      <c r="O330" s="91">
        <v>4</v>
      </c>
      <c r="P330" s="92">
        <f t="shared" si="65"/>
        <v>8</v>
      </c>
      <c r="Q330" s="93" t="str">
        <f t="shared" si="66"/>
        <v>Medio</v>
      </c>
      <c r="R330" s="91">
        <v>10</v>
      </c>
      <c r="S330" s="93">
        <f t="shared" si="69"/>
        <v>80</v>
      </c>
      <c r="T330" s="93" t="str">
        <f t="shared" si="60"/>
        <v>III</v>
      </c>
      <c r="U330" s="93" t="s">
        <v>198</v>
      </c>
      <c r="V330" s="133"/>
      <c r="W330" s="133"/>
      <c r="X330" s="133"/>
      <c r="Y330" s="97" t="s">
        <v>293</v>
      </c>
      <c r="Z330" s="82" t="s">
        <v>294</v>
      </c>
      <c r="AA330" s="95" t="s">
        <v>44</v>
      </c>
      <c r="AB330" s="95" t="s">
        <v>44</v>
      </c>
      <c r="AC330" s="82" t="s">
        <v>295</v>
      </c>
      <c r="AD330" s="82" t="s">
        <v>296</v>
      </c>
      <c r="AE330" s="117" t="s">
        <v>48</v>
      </c>
    </row>
    <row r="331" spans="1:31" ht="68.45" customHeight="1">
      <c r="A331" s="138"/>
      <c r="B331" s="133"/>
      <c r="C331" s="133"/>
      <c r="D331" s="133"/>
      <c r="E331" s="149"/>
      <c r="F331" s="89" t="s">
        <v>51</v>
      </c>
      <c r="G331" s="82" t="s">
        <v>57</v>
      </c>
      <c r="H331" s="82" t="s">
        <v>40</v>
      </c>
      <c r="I331" s="83" t="s">
        <v>297</v>
      </c>
      <c r="J331" s="83" t="s">
        <v>298</v>
      </c>
      <c r="K331" s="83" t="s">
        <v>299</v>
      </c>
      <c r="L331" s="82" t="s">
        <v>300</v>
      </c>
      <c r="M331" s="82" t="s">
        <v>301</v>
      </c>
      <c r="N331" s="91">
        <v>2</v>
      </c>
      <c r="O331" s="91">
        <v>4</v>
      </c>
      <c r="P331" s="92">
        <f t="shared" si="65"/>
        <v>8</v>
      </c>
      <c r="Q331" s="93" t="str">
        <f t="shared" si="66"/>
        <v>Medio</v>
      </c>
      <c r="R331" s="91">
        <v>60</v>
      </c>
      <c r="S331" s="93">
        <f t="shared" si="69"/>
        <v>480</v>
      </c>
      <c r="T331" s="93" t="str">
        <f t="shared" si="60"/>
        <v>II</v>
      </c>
      <c r="U331" s="93" t="str">
        <f t="shared" si="70"/>
        <v>No Aceptable o Aceptable con controles</v>
      </c>
      <c r="V331" s="133"/>
      <c r="W331" s="133"/>
      <c r="X331" s="133"/>
      <c r="Y331" s="94" t="s">
        <v>302</v>
      </c>
      <c r="Z331" s="82" t="s">
        <v>303</v>
      </c>
      <c r="AA331" s="95" t="s">
        <v>44</v>
      </c>
      <c r="AB331" s="82" t="s">
        <v>48</v>
      </c>
      <c r="AC331" s="82" t="s">
        <v>304</v>
      </c>
      <c r="AD331" s="82" t="s">
        <v>305</v>
      </c>
      <c r="AE331" s="117" t="s">
        <v>48</v>
      </c>
    </row>
    <row r="332" spans="1:31" ht="68.45" customHeight="1">
      <c r="A332" s="138"/>
      <c r="B332" s="133"/>
      <c r="C332" s="133"/>
      <c r="D332" s="133"/>
      <c r="E332" s="149"/>
      <c r="F332" s="89" t="s">
        <v>51</v>
      </c>
      <c r="G332" s="82" t="s">
        <v>57</v>
      </c>
      <c r="H332" s="82" t="s">
        <v>306</v>
      </c>
      <c r="I332" s="82" t="s">
        <v>307</v>
      </c>
      <c r="J332" s="82" t="s">
        <v>41</v>
      </c>
      <c r="K332" s="82" t="s">
        <v>262</v>
      </c>
      <c r="L332" s="82" t="s">
        <v>262</v>
      </c>
      <c r="M332" s="82" t="s">
        <v>308</v>
      </c>
      <c r="N332" s="91">
        <v>2</v>
      </c>
      <c r="O332" s="91">
        <v>4</v>
      </c>
      <c r="P332" s="92">
        <f t="shared" si="65"/>
        <v>8</v>
      </c>
      <c r="Q332" s="93" t="str">
        <f t="shared" si="66"/>
        <v>Medio</v>
      </c>
      <c r="R332" s="91">
        <v>60</v>
      </c>
      <c r="S332" s="93">
        <f t="shared" si="69"/>
        <v>480</v>
      </c>
      <c r="T332" s="93" t="str">
        <f t="shared" si="60"/>
        <v>II</v>
      </c>
      <c r="U332" s="93" t="str">
        <f t="shared" si="70"/>
        <v>No Aceptable o Aceptable con controles</v>
      </c>
      <c r="V332" s="133"/>
      <c r="W332" s="133"/>
      <c r="X332" s="133"/>
      <c r="Y332" s="94" t="s">
        <v>309</v>
      </c>
      <c r="Z332" s="95" t="s">
        <v>310</v>
      </c>
      <c r="AA332" s="95" t="s">
        <v>44</v>
      </c>
      <c r="AB332" s="98" t="s">
        <v>44</v>
      </c>
      <c r="AC332" s="83" t="s">
        <v>48</v>
      </c>
      <c r="AD332" s="83" t="s">
        <v>311</v>
      </c>
      <c r="AE332" s="117" t="s">
        <v>48</v>
      </c>
    </row>
    <row r="333" spans="1:31" ht="68.45" customHeight="1">
      <c r="A333" s="138"/>
      <c r="B333" s="133"/>
      <c r="C333" s="133"/>
      <c r="D333" s="133"/>
      <c r="E333" s="149"/>
      <c r="F333" s="89" t="s">
        <v>51</v>
      </c>
      <c r="G333" s="82" t="s">
        <v>39</v>
      </c>
      <c r="H333" s="82" t="s">
        <v>73</v>
      </c>
      <c r="I333" s="82" t="s">
        <v>312</v>
      </c>
      <c r="J333" s="82" t="s">
        <v>74</v>
      </c>
      <c r="K333" s="82" t="s">
        <v>313</v>
      </c>
      <c r="L333" s="82" t="s">
        <v>262</v>
      </c>
      <c r="M333" s="82" t="s">
        <v>262</v>
      </c>
      <c r="N333" s="91">
        <v>2</v>
      </c>
      <c r="O333" s="91">
        <v>1</v>
      </c>
      <c r="P333" s="92">
        <f t="shared" si="65"/>
        <v>2</v>
      </c>
      <c r="Q333" s="93" t="str">
        <f t="shared" si="66"/>
        <v>Bajo</v>
      </c>
      <c r="R333" s="91">
        <v>10</v>
      </c>
      <c r="S333" s="93">
        <f t="shared" si="69"/>
        <v>20</v>
      </c>
      <c r="T333" s="92" t="str">
        <f t="shared" si="60"/>
        <v>IV</v>
      </c>
      <c r="U333" s="93" t="str">
        <f t="shared" si="70"/>
        <v>Aceptable</v>
      </c>
      <c r="V333" s="133"/>
      <c r="W333" s="133"/>
      <c r="X333" s="133"/>
      <c r="Y333" s="94" t="s">
        <v>314</v>
      </c>
      <c r="Z333" s="95" t="s">
        <v>69</v>
      </c>
      <c r="AA333" s="95" t="s">
        <v>44</v>
      </c>
      <c r="AB333" s="95" t="s">
        <v>44</v>
      </c>
      <c r="AC333" s="95" t="s">
        <v>315</v>
      </c>
      <c r="AD333" s="95" t="s">
        <v>316</v>
      </c>
      <c r="AE333" s="117" t="s">
        <v>48</v>
      </c>
    </row>
    <row r="334" spans="1:31" ht="68.45" customHeight="1">
      <c r="A334" s="138" t="s">
        <v>36</v>
      </c>
      <c r="B334" s="137" t="s">
        <v>574</v>
      </c>
      <c r="C334" s="137" t="s">
        <v>575</v>
      </c>
      <c r="D334" s="137" t="s">
        <v>576</v>
      </c>
      <c r="E334" s="146" t="s">
        <v>577</v>
      </c>
      <c r="F334" s="89" t="s">
        <v>51</v>
      </c>
      <c r="G334" s="90" t="s">
        <v>258</v>
      </c>
      <c r="H334" s="90" t="s">
        <v>259</v>
      </c>
      <c r="I334" s="82" t="s">
        <v>260</v>
      </c>
      <c r="J334" s="82" t="s">
        <v>261</v>
      </c>
      <c r="K334" s="82" t="s">
        <v>262</v>
      </c>
      <c r="L334" s="82" t="s">
        <v>263</v>
      </c>
      <c r="M334" s="82" t="s">
        <v>264</v>
      </c>
      <c r="N334" s="91">
        <v>2</v>
      </c>
      <c r="O334" s="91">
        <v>1</v>
      </c>
      <c r="P334" s="92">
        <f t="shared" si="65"/>
        <v>2</v>
      </c>
      <c r="Q334" s="93" t="str">
        <f t="shared" si="66"/>
        <v>Bajo</v>
      </c>
      <c r="R334" s="91">
        <v>10</v>
      </c>
      <c r="S334" s="93">
        <f t="shared" si="69"/>
        <v>20</v>
      </c>
      <c r="T334" s="92" t="str">
        <f t="shared" si="60"/>
        <v>IV</v>
      </c>
      <c r="U334" s="93" t="str">
        <f t="shared" si="70"/>
        <v>Aceptable</v>
      </c>
      <c r="V334" s="91">
        <v>1</v>
      </c>
      <c r="W334" s="91">
        <v>1</v>
      </c>
      <c r="X334" s="91">
        <v>2</v>
      </c>
      <c r="Y334" s="94" t="s">
        <v>265</v>
      </c>
      <c r="Z334" s="82" t="s">
        <v>266</v>
      </c>
      <c r="AA334" s="95" t="s">
        <v>44</v>
      </c>
      <c r="AB334" s="95" t="s">
        <v>44</v>
      </c>
      <c r="AC334" s="82" t="s">
        <v>267</v>
      </c>
      <c r="AD334" s="82" t="s">
        <v>268</v>
      </c>
      <c r="AE334" s="117" t="s">
        <v>324</v>
      </c>
    </row>
    <row r="335" spans="1:31" ht="68.45" customHeight="1">
      <c r="A335" s="138"/>
      <c r="B335" s="138"/>
      <c r="C335" s="138"/>
      <c r="D335" s="138"/>
      <c r="E335" s="147"/>
      <c r="F335" s="89" t="s">
        <v>269</v>
      </c>
      <c r="G335" s="82" t="s">
        <v>258</v>
      </c>
      <c r="H335" s="82" t="s">
        <v>270</v>
      </c>
      <c r="I335" s="82" t="s">
        <v>271</v>
      </c>
      <c r="J335" s="82" t="s">
        <v>272</v>
      </c>
      <c r="K335" s="82" t="s">
        <v>262</v>
      </c>
      <c r="L335" s="82" t="s">
        <v>262</v>
      </c>
      <c r="M335" s="82" t="s">
        <v>264</v>
      </c>
      <c r="N335" s="90">
        <v>2</v>
      </c>
      <c r="O335" s="90">
        <v>1</v>
      </c>
      <c r="P335" s="92">
        <f t="shared" si="65"/>
        <v>2</v>
      </c>
      <c r="Q335" s="93" t="str">
        <f t="shared" si="66"/>
        <v>Bajo</v>
      </c>
      <c r="R335" s="90">
        <v>10</v>
      </c>
      <c r="S335" s="92">
        <f t="shared" si="69"/>
        <v>20</v>
      </c>
      <c r="T335" s="92" t="str">
        <f t="shared" si="60"/>
        <v>IV</v>
      </c>
      <c r="U335" s="92" t="str">
        <f t="shared" si="70"/>
        <v>Aceptable</v>
      </c>
      <c r="V335" s="133">
        <v>0</v>
      </c>
      <c r="W335" s="133">
        <v>1</v>
      </c>
      <c r="X335" s="133">
        <v>1</v>
      </c>
      <c r="Y335" s="96" t="s">
        <v>273</v>
      </c>
      <c r="Z335" s="82" t="s">
        <v>266</v>
      </c>
      <c r="AA335" s="95" t="s">
        <v>44</v>
      </c>
      <c r="AB335" s="95" t="s">
        <v>44</v>
      </c>
      <c r="AC335" s="95" t="s">
        <v>267</v>
      </c>
      <c r="AD335" s="82" t="s">
        <v>274</v>
      </c>
      <c r="AE335" s="117" t="s">
        <v>324</v>
      </c>
    </row>
    <row r="336" spans="1:31" ht="68.45" customHeight="1">
      <c r="A336" s="138"/>
      <c r="B336" s="138"/>
      <c r="C336" s="138"/>
      <c r="D336" s="138"/>
      <c r="E336" s="147"/>
      <c r="F336" s="89" t="s">
        <v>51</v>
      </c>
      <c r="G336" s="82" t="s">
        <v>61</v>
      </c>
      <c r="H336" s="82" t="s">
        <v>228</v>
      </c>
      <c r="I336" s="82" t="s">
        <v>282</v>
      </c>
      <c r="J336" s="82" t="s">
        <v>283</v>
      </c>
      <c r="K336" s="82" t="s">
        <v>262</v>
      </c>
      <c r="L336" s="82" t="s">
        <v>262</v>
      </c>
      <c r="M336" s="82" t="s">
        <v>262</v>
      </c>
      <c r="N336" s="91">
        <v>2</v>
      </c>
      <c r="O336" s="91">
        <v>1</v>
      </c>
      <c r="P336" s="92">
        <f t="shared" si="65"/>
        <v>2</v>
      </c>
      <c r="Q336" s="93" t="str">
        <f t="shared" si="66"/>
        <v>Bajo</v>
      </c>
      <c r="R336" s="91">
        <v>10</v>
      </c>
      <c r="S336" s="93">
        <f t="shared" si="69"/>
        <v>20</v>
      </c>
      <c r="T336" s="92" t="str">
        <f t="shared" si="60"/>
        <v>IV</v>
      </c>
      <c r="U336" s="93" t="str">
        <f t="shared" si="70"/>
        <v>Aceptable</v>
      </c>
      <c r="V336" s="133"/>
      <c r="W336" s="133"/>
      <c r="X336" s="133"/>
      <c r="Y336" s="94" t="s">
        <v>284</v>
      </c>
      <c r="Z336" s="82" t="s">
        <v>285</v>
      </c>
      <c r="AA336" s="95" t="s">
        <v>44</v>
      </c>
      <c r="AB336" s="95" t="s">
        <v>44</v>
      </c>
      <c r="AC336" s="95" t="s">
        <v>286</v>
      </c>
      <c r="AD336" s="95" t="s">
        <v>287</v>
      </c>
      <c r="AE336" s="117" t="s">
        <v>324</v>
      </c>
    </row>
    <row r="337" spans="1:31" ht="68.45" customHeight="1">
      <c r="A337" s="138"/>
      <c r="B337" s="138"/>
      <c r="C337" s="138"/>
      <c r="D337" s="138"/>
      <c r="E337" s="147"/>
      <c r="F337" s="89" t="s">
        <v>51</v>
      </c>
      <c r="G337" s="82" t="s">
        <v>46</v>
      </c>
      <c r="H337" s="82" t="s">
        <v>288</v>
      </c>
      <c r="I337" s="82" t="s">
        <v>289</v>
      </c>
      <c r="J337" s="82" t="s">
        <v>290</v>
      </c>
      <c r="K337" s="82" t="s">
        <v>262</v>
      </c>
      <c r="L337" s="82" t="s">
        <v>291</v>
      </c>
      <c r="M337" s="82" t="s">
        <v>292</v>
      </c>
      <c r="N337" s="91">
        <v>2</v>
      </c>
      <c r="O337" s="91">
        <v>1</v>
      </c>
      <c r="P337" s="92">
        <f t="shared" si="65"/>
        <v>2</v>
      </c>
      <c r="Q337" s="93" t="str">
        <f t="shared" si="66"/>
        <v>Bajo</v>
      </c>
      <c r="R337" s="91">
        <v>10</v>
      </c>
      <c r="S337" s="93">
        <f t="shared" si="69"/>
        <v>20</v>
      </c>
      <c r="T337" s="92" t="str">
        <f t="shared" si="60"/>
        <v>IV</v>
      </c>
      <c r="U337" s="93" t="str">
        <f t="shared" si="70"/>
        <v>Aceptable</v>
      </c>
      <c r="V337" s="133"/>
      <c r="W337" s="133"/>
      <c r="X337" s="133"/>
      <c r="Y337" s="97" t="s">
        <v>293</v>
      </c>
      <c r="Z337" s="82" t="s">
        <v>294</v>
      </c>
      <c r="AA337" s="95" t="s">
        <v>44</v>
      </c>
      <c r="AB337" s="95" t="s">
        <v>44</v>
      </c>
      <c r="AC337" s="82" t="s">
        <v>295</v>
      </c>
      <c r="AD337" s="82" t="s">
        <v>296</v>
      </c>
      <c r="AE337" s="117" t="s">
        <v>48</v>
      </c>
    </row>
    <row r="338" spans="1:31" ht="68.45" customHeight="1">
      <c r="A338" s="138"/>
      <c r="B338" s="138"/>
      <c r="C338" s="138"/>
      <c r="D338" s="138"/>
      <c r="E338" s="147"/>
      <c r="F338" s="89" t="s">
        <v>51</v>
      </c>
      <c r="G338" s="82" t="s">
        <v>57</v>
      </c>
      <c r="H338" s="82" t="s">
        <v>40</v>
      </c>
      <c r="I338" s="83" t="s">
        <v>297</v>
      </c>
      <c r="J338" s="83" t="s">
        <v>298</v>
      </c>
      <c r="K338" s="83" t="s">
        <v>299</v>
      </c>
      <c r="L338" s="82" t="s">
        <v>300</v>
      </c>
      <c r="M338" s="82" t="s">
        <v>301</v>
      </c>
      <c r="N338" s="91">
        <v>2</v>
      </c>
      <c r="O338" s="91">
        <v>3</v>
      </c>
      <c r="P338" s="92">
        <f t="shared" si="65"/>
        <v>6</v>
      </c>
      <c r="Q338" s="93" t="str">
        <f t="shared" si="66"/>
        <v>Medio</v>
      </c>
      <c r="R338" s="91">
        <v>10</v>
      </c>
      <c r="S338" s="93">
        <f t="shared" si="69"/>
        <v>60</v>
      </c>
      <c r="T338" s="93" t="str">
        <f t="shared" si="60"/>
        <v>III</v>
      </c>
      <c r="U338" s="93" t="s">
        <v>198</v>
      </c>
      <c r="V338" s="133"/>
      <c r="W338" s="133"/>
      <c r="X338" s="133"/>
      <c r="Y338" s="94" t="s">
        <v>302</v>
      </c>
      <c r="Z338" s="82" t="s">
        <v>303</v>
      </c>
      <c r="AA338" s="95" t="s">
        <v>44</v>
      </c>
      <c r="AB338" s="82" t="s">
        <v>48</v>
      </c>
      <c r="AC338" s="98" t="s">
        <v>304</v>
      </c>
      <c r="AD338" s="82" t="s">
        <v>305</v>
      </c>
      <c r="AE338" s="117" t="s">
        <v>48</v>
      </c>
    </row>
    <row r="339" spans="1:31" ht="68.45" customHeight="1">
      <c r="A339" s="138"/>
      <c r="B339" s="138"/>
      <c r="C339" s="138"/>
      <c r="D339" s="138"/>
      <c r="E339" s="147"/>
      <c r="F339" s="89" t="s">
        <v>51</v>
      </c>
      <c r="G339" s="82" t="s">
        <v>57</v>
      </c>
      <c r="H339" s="82" t="s">
        <v>306</v>
      </c>
      <c r="I339" s="82" t="s">
        <v>578</v>
      </c>
      <c r="J339" s="82" t="s">
        <v>319</v>
      </c>
      <c r="K339" s="82" t="s">
        <v>262</v>
      </c>
      <c r="L339" s="82" t="s">
        <v>262</v>
      </c>
      <c r="M339" s="82" t="s">
        <v>308</v>
      </c>
      <c r="N339" s="91">
        <v>6</v>
      </c>
      <c r="O339" s="91">
        <v>3</v>
      </c>
      <c r="P339" s="92">
        <f t="shared" si="65"/>
        <v>18</v>
      </c>
      <c r="Q339" s="93" t="s">
        <v>544</v>
      </c>
      <c r="R339" s="91">
        <v>25</v>
      </c>
      <c r="S339" s="93">
        <v>450</v>
      </c>
      <c r="T339" s="93" t="str">
        <f t="shared" si="60"/>
        <v>II</v>
      </c>
      <c r="U339" s="93" t="s">
        <v>545</v>
      </c>
      <c r="V339" s="133"/>
      <c r="W339" s="133"/>
      <c r="X339" s="133"/>
      <c r="Y339" s="94" t="s">
        <v>353</v>
      </c>
      <c r="Z339" s="95" t="s">
        <v>310</v>
      </c>
      <c r="AA339" s="89" t="s">
        <v>354</v>
      </c>
      <c r="AB339" s="89" t="s">
        <v>354</v>
      </c>
      <c r="AC339" s="82" t="s">
        <v>48</v>
      </c>
      <c r="AD339" s="82" t="s">
        <v>311</v>
      </c>
      <c r="AE339" s="117" t="s">
        <v>48</v>
      </c>
    </row>
    <row r="340" spans="1:31" ht="68.45" customHeight="1">
      <c r="A340" s="138"/>
      <c r="B340" s="139"/>
      <c r="C340" s="139"/>
      <c r="D340" s="139"/>
      <c r="E340" s="148"/>
      <c r="F340" s="89" t="s">
        <v>55</v>
      </c>
      <c r="G340" s="82" t="s">
        <v>57</v>
      </c>
      <c r="H340" s="82" t="s">
        <v>325</v>
      </c>
      <c r="I340" s="82" t="s">
        <v>326</v>
      </c>
      <c r="J340" s="82" t="s">
        <v>327</v>
      </c>
      <c r="K340" s="82" t="s">
        <v>83</v>
      </c>
      <c r="L340" s="82" t="s">
        <v>94</v>
      </c>
      <c r="M340" s="82" t="s">
        <v>85</v>
      </c>
      <c r="N340" s="90">
        <v>6</v>
      </c>
      <c r="O340" s="90">
        <v>3</v>
      </c>
      <c r="P340" s="92">
        <f t="shared" si="65"/>
        <v>18</v>
      </c>
      <c r="Q340" s="93" t="str">
        <f t="shared" ref="Q340:Q385" si="71">IF(P340="","",IF(ISTEXT(P340),"N/A",IF(OR(P340=2,P340=4),"Bajo",IF(OR(P340=6,P340=8),"Medio",IF(OR(P340=10,P340=12,P340=18,P340=20),"Alto",IF(OR(P340=24,P340=30,P340=40),"Muy Alto","Error"))))))</f>
        <v>Alto</v>
      </c>
      <c r="R340" s="90">
        <v>25</v>
      </c>
      <c r="S340" s="93">
        <f t="shared" ref="S340:S421" si="72">IF(OR(R340="",P340=""),"",IF(ISTEXT(P340),"N/A",P340*R340))</f>
        <v>450</v>
      </c>
      <c r="T340" s="93" t="str">
        <f t="shared" si="60"/>
        <v>II</v>
      </c>
      <c r="U340" s="93" t="s">
        <v>200</v>
      </c>
      <c r="V340" s="133"/>
      <c r="W340" s="133"/>
      <c r="X340" s="133"/>
      <c r="Y340" s="94" t="s">
        <v>548</v>
      </c>
      <c r="Z340" s="82" t="s">
        <v>329</v>
      </c>
      <c r="AA340" s="82" t="s">
        <v>48</v>
      </c>
      <c r="AB340" s="82" t="s">
        <v>48</v>
      </c>
      <c r="AC340" s="82" t="s">
        <v>330</v>
      </c>
      <c r="AD340" s="82" t="s">
        <v>331</v>
      </c>
      <c r="AE340" s="117" t="s">
        <v>48</v>
      </c>
    </row>
    <row r="341" spans="1:31" ht="68.45" customHeight="1">
      <c r="A341" s="138" t="s">
        <v>36</v>
      </c>
      <c r="B341" s="137" t="s">
        <v>579</v>
      </c>
      <c r="C341" s="137" t="s">
        <v>579</v>
      </c>
      <c r="D341" s="137" t="s">
        <v>579</v>
      </c>
      <c r="E341" s="137" t="s">
        <v>580</v>
      </c>
      <c r="F341" s="82" t="s">
        <v>51</v>
      </c>
      <c r="G341" s="90" t="s">
        <v>258</v>
      </c>
      <c r="H341" s="90" t="s">
        <v>259</v>
      </c>
      <c r="I341" s="82" t="s">
        <v>260</v>
      </c>
      <c r="J341" s="82" t="s">
        <v>261</v>
      </c>
      <c r="K341" s="82" t="s">
        <v>262</v>
      </c>
      <c r="L341" s="82" t="s">
        <v>263</v>
      </c>
      <c r="M341" s="82" t="s">
        <v>264</v>
      </c>
      <c r="N341" s="91">
        <v>2</v>
      </c>
      <c r="O341" s="91">
        <v>1</v>
      </c>
      <c r="P341" s="92">
        <f t="shared" si="65"/>
        <v>2</v>
      </c>
      <c r="Q341" s="93" t="str">
        <f t="shared" si="71"/>
        <v>Bajo</v>
      </c>
      <c r="R341" s="91">
        <v>10</v>
      </c>
      <c r="S341" s="93">
        <f t="shared" si="72"/>
        <v>20</v>
      </c>
      <c r="T341" s="92" t="str">
        <f t="shared" si="60"/>
        <v>IV</v>
      </c>
      <c r="U341" s="93" t="str">
        <f t="shared" ref="U341:U421" si="73">IF(T341="","",IF(OR(T341="IV",T341="III"),"Aceptable",IF(T341="II","No Aceptable o Aceptable con controles",IF(T341="I","No Aceptable","Error"))))</f>
        <v>Aceptable</v>
      </c>
      <c r="V341" s="133">
        <v>0</v>
      </c>
      <c r="W341" s="133">
        <v>1</v>
      </c>
      <c r="X341" s="133">
        <f>V341+W341</f>
        <v>1</v>
      </c>
      <c r="Y341" s="94" t="s">
        <v>265</v>
      </c>
      <c r="Z341" s="82" t="s">
        <v>266</v>
      </c>
      <c r="AA341" s="82" t="s">
        <v>48</v>
      </c>
      <c r="AB341" s="82" t="s">
        <v>48</v>
      </c>
      <c r="AC341" s="82" t="s">
        <v>48</v>
      </c>
      <c r="AD341" s="82" t="s">
        <v>268</v>
      </c>
      <c r="AE341" s="117" t="s">
        <v>324</v>
      </c>
    </row>
    <row r="342" spans="1:31" ht="68.45" customHeight="1">
      <c r="A342" s="138"/>
      <c r="B342" s="138"/>
      <c r="C342" s="138"/>
      <c r="D342" s="138"/>
      <c r="E342" s="138"/>
      <c r="F342" s="82" t="s">
        <v>51</v>
      </c>
      <c r="G342" s="82" t="s">
        <v>258</v>
      </c>
      <c r="H342" s="82" t="s">
        <v>270</v>
      </c>
      <c r="I342" s="82" t="s">
        <v>271</v>
      </c>
      <c r="J342" s="82" t="s">
        <v>272</v>
      </c>
      <c r="K342" s="82" t="s">
        <v>262</v>
      </c>
      <c r="L342" s="82" t="s">
        <v>262</v>
      </c>
      <c r="M342" s="82" t="s">
        <v>264</v>
      </c>
      <c r="N342" s="91">
        <v>2</v>
      </c>
      <c r="O342" s="91">
        <v>1</v>
      </c>
      <c r="P342" s="92">
        <f t="shared" si="65"/>
        <v>2</v>
      </c>
      <c r="Q342" s="93" t="str">
        <f t="shared" si="71"/>
        <v>Bajo</v>
      </c>
      <c r="R342" s="91">
        <v>10</v>
      </c>
      <c r="S342" s="93">
        <f t="shared" si="72"/>
        <v>20</v>
      </c>
      <c r="T342" s="92" t="str">
        <f t="shared" si="60"/>
        <v>IV</v>
      </c>
      <c r="U342" s="93" t="str">
        <f t="shared" si="73"/>
        <v>Aceptable</v>
      </c>
      <c r="V342" s="133"/>
      <c r="W342" s="133"/>
      <c r="X342" s="133"/>
      <c r="Y342" s="96" t="s">
        <v>273</v>
      </c>
      <c r="Z342" s="82" t="s">
        <v>266</v>
      </c>
      <c r="AA342" s="82" t="s">
        <v>48</v>
      </c>
      <c r="AB342" s="82" t="s">
        <v>48</v>
      </c>
      <c r="AC342" s="82" t="s">
        <v>48</v>
      </c>
      <c r="AD342" s="82" t="s">
        <v>274</v>
      </c>
      <c r="AE342" s="117" t="s">
        <v>324</v>
      </c>
    </row>
    <row r="343" spans="1:31" ht="68.45" customHeight="1">
      <c r="A343" s="138"/>
      <c r="B343" s="138"/>
      <c r="C343" s="138"/>
      <c r="D343" s="138"/>
      <c r="E343" s="138"/>
      <c r="F343" s="82" t="s">
        <v>51</v>
      </c>
      <c r="G343" s="82" t="s">
        <v>56</v>
      </c>
      <c r="H343" s="82" t="s">
        <v>581</v>
      </c>
      <c r="I343" s="82" t="s">
        <v>582</v>
      </c>
      <c r="J343" s="82" t="s">
        <v>583</v>
      </c>
      <c r="K343" s="82" t="s">
        <v>42</v>
      </c>
      <c r="L343" s="82" t="s">
        <v>42</v>
      </c>
      <c r="M343" s="82" t="s">
        <v>308</v>
      </c>
      <c r="N343" s="91">
        <v>2</v>
      </c>
      <c r="O343" s="91">
        <v>1</v>
      </c>
      <c r="P343" s="92">
        <f t="shared" si="65"/>
        <v>2</v>
      </c>
      <c r="Q343" s="93" t="str">
        <f t="shared" si="71"/>
        <v>Bajo</v>
      </c>
      <c r="R343" s="91">
        <v>10</v>
      </c>
      <c r="S343" s="93">
        <f t="shared" si="72"/>
        <v>20</v>
      </c>
      <c r="T343" s="92" t="str">
        <f t="shared" si="60"/>
        <v>IV</v>
      </c>
      <c r="U343" s="93" t="str">
        <f t="shared" si="73"/>
        <v>Aceptable</v>
      </c>
      <c r="V343" s="133"/>
      <c r="W343" s="133"/>
      <c r="X343" s="133"/>
      <c r="Y343" s="96" t="s">
        <v>47</v>
      </c>
      <c r="Z343" s="82" t="s">
        <v>584</v>
      </c>
      <c r="AA343" s="82" t="s">
        <v>44</v>
      </c>
      <c r="AB343" s="82" t="s">
        <v>44</v>
      </c>
      <c r="AC343" s="82" t="s">
        <v>48</v>
      </c>
      <c r="AD343" s="82" t="s">
        <v>585</v>
      </c>
      <c r="AE343" s="117" t="s">
        <v>48</v>
      </c>
    </row>
    <row r="344" spans="1:31" ht="68.45" customHeight="1">
      <c r="A344" s="138"/>
      <c r="B344" s="138"/>
      <c r="C344" s="138"/>
      <c r="D344" s="138"/>
      <c r="E344" s="138"/>
      <c r="F344" s="78" t="s">
        <v>55</v>
      </c>
      <c r="G344" s="82" t="s">
        <v>56</v>
      </c>
      <c r="H344" s="84" t="s">
        <v>586</v>
      </c>
      <c r="I344" s="84" t="s">
        <v>587</v>
      </c>
      <c r="J344" s="84" t="s">
        <v>588</v>
      </c>
      <c r="K344" s="84" t="s">
        <v>42</v>
      </c>
      <c r="L344" s="84" t="s">
        <v>50</v>
      </c>
      <c r="M344" s="84" t="s">
        <v>589</v>
      </c>
      <c r="N344" s="91">
        <v>2</v>
      </c>
      <c r="O344" s="91">
        <v>1</v>
      </c>
      <c r="P344" s="78">
        <f>+N344*O344</f>
        <v>2</v>
      </c>
      <c r="Q344" s="93" t="str">
        <f>IF(P344&gt;=21,"Muy Alto (MA)",IF(P344&lt;6,"Bajo (B)",IF(AND(P344&gt;=9,P344&lt;21),"Alto (a)",IF(AND(P344&gt;=6,P344&lt;9),"Medio (M)"))))</f>
        <v>Bajo (B)</v>
      </c>
      <c r="R344" s="91">
        <v>10</v>
      </c>
      <c r="S344" s="93">
        <f t="shared" si="72"/>
        <v>20</v>
      </c>
      <c r="T344" s="92" t="str">
        <f t="shared" si="60"/>
        <v>IV</v>
      </c>
      <c r="U344" s="84" t="str">
        <f>IF(S344&gt;500,"NO ACEPTABLE",IF(S344&lt;21,"ACEPTABLE",IF(AND(S344&gt;=121,S344&lt;=500),"NO ACEPTABLE O ACEPTABLE CON CONTROL ESPECÍFICO",IF(AND(S344&gt;=21,S344&lt;=120),"MEJORABLE"))))</f>
        <v>ACEPTABLE</v>
      </c>
      <c r="V344" s="133"/>
      <c r="W344" s="133"/>
      <c r="X344" s="133"/>
      <c r="Y344" s="84" t="s">
        <v>590</v>
      </c>
      <c r="Z344" s="82" t="s">
        <v>584</v>
      </c>
      <c r="AA344" s="84" t="s">
        <v>44</v>
      </c>
      <c r="AB344" s="84" t="s">
        <v>44</v>
      </c>
      <c r="AC344" s="84" t="s">
        <v>44</v>
      </c>
      <c r="AD344" s="84" t="s">
        <v>591</v>
      </c>
      <c r="AE344" s="117" t="s">
        <v>48</v>
      </c>
    </row>
    <row r="345" spans="1:31" ht="68.45" customHeight="1">
      <c r="A345" s="138"/>
      <c r="B345" s="138"/>
      <c r="C345" s="138"/>
      <c r="D345" s="138"/>
      <c r="E345" s="138"/>
      <c r="F345" s="82" t="s">
        <v>51</v>
      </c>
      <c r="G345" s="82" t="s">
        <v>57</v>
      </c>
      <c r="H345" s="82" t="s">
        <v>317</v>
      </c>
      <c r="I345" s="82" t="s">
        <v>592</v>
      </c>
      <c r="J345" s="82" t="s">
        <v>593</v>
      </c>
      <c r="K345" s="82" t="s">
        <v>42</v>
      </c>
      <c r="L345" s="82" t="s">
        <v>263</v>
      </c>
      <c r="M345" s="82" t="s">
        <v>308</v>
      </c>
      <c r="N345" s="91">
        <v>2</v>
      </c>
      <c r="O345" s="91">
        <v>1</v>
      </c>
      <c r="P345" s="92">
        <f t="shared" si="65"/>
        <v>2</v>
      </c>
      <c r="Q345" s="93" t="str">
        <f t="shared" si="71"/>
        <v>Bajo</v>
      </c>
      <c r="R345" s="91">
        <v>10</v>
      </c>
      <c r="S345" s="93">
        <f t="shared" si="72"/>
        <v>20</v>
      </c>
      <c r="T345" s="92" t="str">
        <f t="shared" si="60"/>
        <v>IV</v>
      </c>
      <c r="U345" s="93" t="str">
        <f t="shared" si="73"/>
        <v>Aceptable</v>
      </c>
      <c r="V345" s="133"/>
      <c r="W345" s="133"/>
      <c r="X345" s="133"/>
      <c r="Y345" s="96" t="s">
        <v>594</v>
      </c>
      <c r="Z345" s="82" t="s">
        <v>321</v>
      </c>
      <c r="AA345" s="82" t="s">
        <v>44</v>
      </c>
      <c r="AB345" s="82" t="s">
        <v>44</v>
      </c>
      <c r="AC345" s="82" t="s">
        <v>322</v>
      </c>
      <c r="AD345" s="82" t="s">
        <v>323</v>
      </c>
      <c r="AE345" s="117" t="s">
        <v>48</v>
      </c>
    </row>
    <row r="346" spans="1:31" ht="68.45" customHeight="1">
      <c r="A346" s="138"/>
      <c r="B346" s="138"/>
      <c r="C346" s="138"/>
      <c r="D346" s="138"/>
      <c r="E346" s="138"/>
      <c r="F346" s="78" t="s">
        <v>37</v>
      </c>
      <c r="G346" s="84" t="s">
        <v>57</v>
      </c>
      <c r="H346" s="82" t="s">
        <v>317</v>
      </c>
      <c r="I346" s="84" t="s">
        <v>390</v>
      </c>
      <c r="J346" s="84" t="s">
        <v>63</v>
      </c>
      <c r="K346" s="84" t="s">
        <v>42</v>
      </c>
      <c r="L346" s="82" t="s">
        <v>391</v>
      </c>
      <c r="M346" s="84" t="s">
        <v>42</v>
      </c>
      <c r="N346" s="91">
        <v>6</v>
      </c>
      <c r="O346" s="91">
        <v>3</v>
      </c>
      <c r="P346" s="93">
        <f t="shared" si="65"/>
        <v>18</v>
      </c>
      <c r="Q346" s="93" t="str">
        <f t="shared" si="71"/>
        <v>Alto</v>
      </c>
      <c r="R346" s="91">
        <v>25</v>
      </c>
      <c r="S346" s="93">
        <f t="shared" si="72"/>
        <v>450</v>
      </c>
      <c r="T346" s="93" t="str">
        <f t="shared" si="60"/>
        <v>II</v>
      </c>
      <c r="U346" s="93" t="str">
        <f t="shared" si="73"/>
        <v>No Aceptable o Aceptable con controles</v>
      </c>
      <c r="V346" s="133"/>
      <c r="W346" s="133"/>
      <c r="X346" s="133"/>
      <c r="Y346" s="96" t="s">
        <v>320</v>
      </c>
      <c r="Z346" s="82" t="s">
        <v>321</v>
      </c>
      <c r="AA346" s="82" t="s">
        <v>48</v>
      </c>
      <c r="AB346" s="82" t="s">
        <v>48</v>
      </c>
      <c r="AC346" s="84" t="s">
        <v>392</v>
      </c>
      <c r="AD346" s="84" t="s">
        <v>393</v>
      </c>
      <c r="AE346" s="117" t="s">
        <v>48</v>
      </c>
    </row>
    <row r="347" spans="1:31" ht="68.45" customHeight="1">
      <c r="A347" s="138"/>
      <c r="B347" s="138"/>
      <c r="C347" s="138"/>
      <c r="D347" s="138"/>
      <c r="E347" s="138"/>
      <c r="F347" s="82" t="s">
        <v>51</v>
      </c>
      <c r="G347" s="82" t="s">
        <v>61</v>
      </c>
      <c r="H347" s="82" t="s">
        <v>62</v>
      </c>
      <c r="I347" s="82" t="s">
        <v>595</v>
      </c>
      <c r="J347" s="82" t="s">
        <v>596</v>
      </c>
      <c r="K347" s="82" t="s">
        <v>262</v>
      </c>
      <c r="L347" s="82" t="s">
        <v>263</v>
      </c>
      <c r="M347" s="82" t="s">
        <v>597</v>
      </c>
      <c r="N347" s="91">
        <v>2</v>
      </c>
      <c r="O347" s="91">
        <v>1</v>
      </c>
      <c r="P347" s="92">
        <f t="shared" si="65"/>
        <v>2</v>
      </c>
      <c r="Q347" s="93" t="str">
        <f t="shared" si="71"/>
        <v>Bajo</v>
      </c>
      <c r="R347" s="91">
        <v>10</v>
      </c>
      <c r="S347" s="93">
        <f t="shared" si="72"/>
        <v>20</v>
      </c>
      <c r="T347" s="92" t="str">
        <f t="shared" si="60"/>
        <v>IV</v>
      </c>
      <c r="U347" s="93" t="str">
        <f t="shared" si="73"/>
        <v>Aceptable</v>
      </c>
      <c r="V347" s="133"/>
      <c r="W347" s="133"/>
      <c r="X347" s="133"/>
      <c r="Y347" s="96" t="s">
        <v>47</v>
      </c>
      <c r="Z347" s="82" t="s">
        <v>285</v>
      </c>
      <c r="AA347" s="82" t="s">
        <v>44</v>
      </c>
      <c r="AB347" s="82" t="s">
        <v>44</v>
      </c>
      <c r="AC347" s="95" t="s">
        <v>44</v>
      </c>
      <c r="AD347" s="82" t="s">
        <v>598</v>
      </c>
      <c r="AE347" s="117" t="s">
        <v>324</v>
      </c>
    </row>
    <row r="348" spans="1:31" ht="68.45" customHeight="1">
      <c r="A348" s="138"/>
      <c r="B348" s="138"/>
      <c r="C348" s="138"/>
      <c r="D348" s="138"/>
      <c r="E348" s="138"/>
      <c r="F348" s="82" t="s">
        <v>51</v>
      </c>
      <c r="G348" s="82" t="s">
        <v>46</v>
      </c>
      <c r="H348" s="82" t="s">
        <v>59</v>
      </c>
      <c r="I348" s="82" t="s">
        <v>449</v>
      </c>
      <c r="J348" s="82" t="s">
        <v>450</v>
      </c>
      <c r="K348" s="82" t="s">
        <v>262</v>
      </c>
      <c r="L348" s="82" t="s">
        <v>291</v>
      </c>
      <c r="M348" s="82" t="s">
        <v>292</v>
      </c>
      <c r="N348" s="91">
        <v>2</v>
      </c>
      <c r="O348" s="91">
        <v>1</v>
      </c>
      <c r="P348" s="92">
        <f t="shared" si="65"/>
        <v>2</v>
      </c>
      <c r="Q348" s="93" t="str">
        <f t="shared" si="71"/>
        <v>Bajo</v>
      </c>
      <c r="R348" s="91">
        <v>10</v>
      </c>
      <c r="S348" s="93">
        <f t="shared" si="72"/>
        <v>20</v>
      </c>
      <c r="T348" s="92" t="str">
        <f t="shared" si="60"/>
        <v>IV</v>
      </c>
      <c r="U348" s="93" t="str">
        <f t="shared" si="73"/>
        <v>Aceptable</v>
      </c>
      <c r="V348" s="133"/>
      <c r="W348" s="133"/>
      <c r="X348" s="133"/>
      <c r="Y348" s="96" t="s">
        <v>347</v>
      </c>
      <c r="Z348" s="82" t="s">
        <v>294</v>
      </c>
      <c r="AA348" s="82" t="s">
        <v>48</v>
      </c>
      <c r="AB348" s="82" t="s">
        <v>48</v>
      </c>
      <c r="AC348" s="82" t="s">
        <v>348</v>
      </c>
      <c r="AD348" s="82" t="s">
        <v>296</v>
      </c>
      <c r="AE348" s="117" t="s">
        <v>48</v>
      </c>
    </row>
    <row r="349" spans="1:31" ht="68.45" customHeight="1">
      <c r="A349" s="139"/>
      <c r="B349" s="139"/>
      <c r="C349" s="139"/>
      <c r="D349" s="139"/>
      <c r="E349" s="139"/>
      <c r="F349" s="82" t="s">
        <v>51</v>
      </c>
      <c r="G349" s="82" t="s">
        <v>46</v>
      </c>
      <c r="H349" s="82" t="s">
        <v>378</v>
      </c>
      <c r="I349" s="82" t="s">
        <v>379</v>
      </c>
      <c r="J349" s="82" t="s">
        <v>49</v>
      </c>
      <c r="K349" s="82" t="s">
        <v>42</v>
      </c>
      <c r="L349" s="82" t="s">
        <v>291</v>
      </c>
      <c r="M349" s="82" t="s">
        <v>292</v>
      </c>
      <c r="N349" s="91">
        <v>2</v>
      </c>
      <c r="O349" s="91">
        <v>1</v>
      </c>
      <c r="P349" s="92">
        <f t="shared" si="65"/>
        <v>2</v>
      </c>
      <c r="Q349" s="93" t="str">
        <f t="shared" si="71"/>
        <v>Bajo</v>
      </c>
      <c r="R349" s="91">
        <v>10</v>
      </c>
      <c r="S349" s="93">
        <f t="shared" si="72"/>
        <v>20</v>
      </c>
      <c r="T349" s="92" t="str">
        <f t="shared" si="60"/>
        <v>IV</v>
      </c>
      <c r="U349" s="93" t="str">
        <f t="shared" si="73"/>
        <v>Aceptable</v>
      </c>
      <c r="V349" s="82">
        <v>0</v>
      </c>
      <c r="W349" s="82">
        <v>1</v>
      </c>
      <c r="X349" s="82">
        <v>1</v>
      </c>
      <c r="Y349" s="96" t="s">
        <v>347</v>
      </c>
      <c r="Z349" s="82" t="s">
        <v>294</v>
      </c>
      <c r="AA349" s="82" t="s">
        <v>48</v>
      </c>
      <c r="AB349" s="82" t="s">
        <v>48</v>
      </c>
      <c r="AC349" s="82" t="s">
        <v>380</v>
      </c>
      <c r="AD349" s="82" t="s">
        <v>381</v>
      </c>
      <c r="AE349" s="117" t="s">
        <v>48</v>
      </c>
    </row>
    <row r="350" spans="1:31" ht="68.45" customHeight="1">
      <c r="A350" s="137" t="s">
        <v>36</v>
      </c>
      <c r="B350" s="137" t="s">
        <v>599</v>
      </c>
      <c r="C350" s="137" t="s">
        <v>599</v>
      </c>
      <c r="D350" s="137" t="s">
        <v>600</v>
      </c>
      <c r="E350" s="137" t="s">
        <v>601</v>
      </c>
      <c r="F350" s="96" t="s">
        <v>51</v>
      </c>
      <c r="G350" s="123" t="s">
        <v>258</v>
      </c>
      <c r="H350" s="124" t="s">
        <v>70</v>
      </c>
      <c r="I350" s="120" t="s">
        <v>602</v>
      </c>
      <c r="J350" s="120" t="s">
        <v>398</v>
      </c>
      <c r="K350" s="120" t="s">
        <v>42</v>
      </c>
      <c r="L350" s="120" t="s">
        <v>263</v>
      </c>
      <c r="M350" s="120" t="s">
        <v>264</v>
      </c>
      <c r="N350" s="124">
        <v>2</v>
      </c>
      <c r="O350" s="124">
        <v>3</v>
      </c>
      <c r="P350" s="122">
        <f t="shared" si="65"/>
        <v>6</v>
      </c>
      <c r="Q350" s="121" t="str">
        <f t="shared" si="71"/>
        <v>Medio</v>
      </c>
      <c r="R350" s="122">
        <v>60</v>
      </c>
      <c r="S350" s="121">
        <f t="shared" si="72"/>
        <v>360</v>
      </c>
      <c r="T350" s="121" t="str">
        <f t="shared" si="60"/>
        <v>II</v>
      </c>
      <c r="U350" s="121" t="str">
        <f t="shared" si="73"/>
        <v>No Aceptable o Aceptable con controles</v>
      </c>
      <c r="V350" s="118">
        <v>1</v>
      </c>
      <c r="W350" s="118">
        <v>0</v>
      </c>
      <c r="X350" s="118">
        <f t="shared" ref="X350:X381" si="74">V350+W350</f>
        <v>1</v>
      </c>
      <c r="Y350" s="125" t="s">
        <v>265</v>
      </c>
      <c r="Z350" s="120" t="s">
        <v>266</v>
      </c>
      <c r="AA350" s="120" t="s">
        <v>48</v>
      </c>
      <c r="AB350" s="120" t="s">
        <v>48</v>
      </c>
      <c r="AC350" s="120" t="s">
        <v>48</v>
      </c>
      <c r="AD350" s="120" t="s">
        <v>268</v>
      </c>
      <c r="AE350" s="117" t="s">
        <v>324</v>
      </c>
    </row>
    <row r="351" spans="1:31" ht="68.45" customHeight="1">
      <c r="A351" s="138"/>
      <c r="B351" s="138"/>
      <c r="C351" s="138"/>
      <c r="D351" s="138"/>
      <c r="E351" s="138"/>
      <c r="F351" s="96" t="s">
        <v>51</v>
      </c>
      <c r="G351" s="117" t="s">
        <v>57</v>
      </c>
      <c r="H351" s="117" t="s">
        <v>317</v>
      </c>
      <c r="I351" s="117" t="s">
        <v>604</v>
      </c>
      <c r="J351" s="117" t="s">
        <v>75</v>
      </c>
      <c r="K351" s="117" t="s">
        <v>42</v>
      </c>
      <c r="L351" s="120" t="s">
        <v>263</v>
      </c>
      <c r="M351" s="117" t="s">
        <v>42</v>
      </c>
      <c r="N351" s="91">
        <v>2</v>
      </c>
      <c r="O351" s="91">
        <v>1</v>
      </c>
      <c r="P351" s="93">
        <f t="shared" si="65"/>
        <v>2</v>
      </c>
      <c r="Q351" s="93" t="str">
        <f t="shared" si="71"/>
        <v>Bajo</v>
      </c>
      <c r="R351" s="91">
        <v>10</v>
      </c>
      <c r="S351" s="93">
        <f t="shared" si="72"/>
        <v>20</v>
      </c>
      <c r="T351" s="92" t="str">
        <f t="shared" si="60"/>
        <v>IV</v>
      </c>
      <c r="U351" s="93" t="str">
        <f t="shared" si="73"/>
        <v>Aceptable</v>
      </c>
      <c r="V351" s="118">
        <v>1</v>
      </c>
      <c r="W351" s="118">
        <v>0</v>
      </c>
      <c r="X351" s="118">
        <f t="shared" si="74"/>
        <v>1</v>
      </c>
      <c r="Y351" s="96" t="s">
        <v>78</v>
      </c>
      <c r="Z351" s="117" t="s">
        <v>321</v>
      </c>
      <c r="AA351" s="117" t="s">
        <v>44</v>
      </c>
      <c r="AB351" s="117" t="s">
        <v>44</v>
      </c>
      <c r="AC351" s="117" t="s">
        <v>699</v>
      </c>
      <c r="AD351" s="117" t="s">
        <v>700</v>
      </c>
      <c r="AE351" s="117" t="s">
        <v>48</v>
      </c>
    </row>
    <row r="352" spans="1:31" ht="68.45" customHeight="1">
      <c r="A352" s="138"/>
      <c r="B352" s="138"/>
      <c r="C352" s="138"/>
      <c r="D352" s="138"/>
      <c r="E352" s="138"/>
      <c r="F352" s="96" t="s">
        <v>51</v>
      </c>
      <c r="G352" s="117" t="s">
        <v>57</v>
      </c>
      <c r="H352" s="117" t="s">
        <v>306</v>
      </c>
      <c r="I352" s="117" t="s">
        <v>71</v>
      </c>
      <c r="J352" s="117" t="s">
        <v>41</v>
      </c>
      <c r="K352" s="117" t="s">
        <v>262</v>
      </c>
      <c r="L352" s="117" t="s">
        <v>262</v>
      </c>
      <c r="M352" s="117" t="s">
        <v>42</v>
      </c>
      <c r="N352" s="91">
        <v>2</v>
      </c>
      <c r="O352" s="91">
        <v>1</v>
      </c>
      <c r="P352" s="93">
        <f t="shared" si="65"/>
        <v>2</v>
      </c>
      <c r="Q352" s="93" t="str">
        <f t="shared" si="71"/>
        <v>Bajo</v>
      </c>
      <c r="R352" s="91">
        <v>10</v>
      </c>
      <c r="S352" s="93">
        <f t="shared" si="72"/>
        <v>20</v>
      </c>
      <c r="T352" s="92" t="str">
        <f t="shared" si="60"/>
        <v>IV</v>
      </c>
      <c r="U352" s="93" t="str">
        <f t="shared" si="73"/>
        <v>Aceptable</v>
      </c>
      <c r="V352" s="118">
        <v>1</v>
      </c>
      <c r="W352" s="118">
        <v>0</v>
      </c>
      <c r="X352" s="118">
        <f t="shared" si="74"/>
        <v>1</v>
      </c>
      <c r="Y352" s="106" t="s">
        <v>45</v>
      </c>
      <c r="Z352" s="95" t="s">
        <v>310</v>
      </c>
      <c r="AA352" s="117" t="s">
        <v>44</v>
      </c>
      <c r="AB352" s="117" t="s">
        <v>44</v>
      </c>
      <c r="AC352" s="117" t="s">
        <v>48</v>
      </c>
      <c r="AD352" s="117" t="s">
        <v>492</v>
      </c>
      <c r="AE352" s="117" t="s">
        <v>48</v>
      </c>
    </row>
    <row r="353" spans="1:31" ht="68.45" customHeight="1">
      <c r="A353" s="138"/>
      <c r="B353" s="138"/>
      <c r="C353" s="138"/>
      <c r="D353" s="138"/>
      <c r="E353" s="138"/>
      <c r="F353" s="96" t="s">
        <v>51</v>
      </c>
      <c r="G353" s="117" t="s">
        <v>57</v>
      </c>
      <c r="H353" s="117" t="s">
        <v>325</v>
      </c>
      <c r="I353" s="117" t="s">
        <v>81</v>
      </c>
      <c r="J353" s="117" t="s">
        <v>82</v>
      </c>
      <c r="K353" s="117" t="s">
        <v>83</v>
      </c>
      <c r="L353" s="117" t="s">
        <v>84</v>
      </c>
      <c r="M353" s="117" t="s">
        <v>85</v>
      </c>
      <c r="N353" s="91">
        <v>2</v>
      </c>
      <c r="O353" s="91">
        <v>1</v>
      </c>
      <c r="P353" s="93">
        <f t="shared" si="65"/>
        <v>2</v>
      </c>
      <c r="Q353" s="93" t="str">
        <f t="shared" si="71"/>
        <v>Bajo</v>
      </c>
      <c r="R353" s="91">
        <v>10</v>
      </c>
      <c r="S353" s="93">
        <f t="shared" si="72"/>
        <v>20</v>
      </c>
      <c r="T353" s="92" t="str">
        <f t="shared" si="60"/>
        <v>IV</v>
      </c>
      <c r="U353" s="93" t="str">
        <f t="shared" si="73"/>
        <v>Aceptable</v>
      </c>
      <c r="V353" s="118">
        <v>1</v>
      </c>
      <c r="W353" s="118">
        <v>0</v>
      </c>
      <c r="X353" s="118">
        <f t="shared" si="74"/>
        <v>1</v>
      </c>
      <c r="Y353" s="96" t="s">
        <v>86</v>
      </c>
      <c r="Z353" s="117" t="s">
        <v>329</v>
      </c>
      <c r="AA353" s="117" t="s">
        <v>44</v>
      </c>
      <c r="AB353" s="117" t="s">
        <v>44</v>
      </c>
      <c r="AC353" s="117" t="s">
        <v>330</v>
      </c>
      <c r="AD353" s="117" t="s">
        <v>698</v>
      </c>
      <c r="AE353" s="117" t="s">
        <v>48</v>
      </c>
    </row>
    <row r="354" spans="1:31" ht="68.45" customHeight="1">
      <c r="A354" s="138"/>
      <c r="B354" s="138"/>
      <c r="C354" s="138"/>
      <c r="D354" s="138"/>
      <c r="E354" s="138"/>
      <c r="F354" s="96" t="s">
        <v>51</v>
      </c>
      <c r="G354" s="117" t="s">
        <v>58</v>
      </c>
      <c r="H354" s="117" t="s">
        <v>400</v>
      </c>
      <c r="I354" s="117" t="s">
        <v>401</v>
      </c>
      <c r="J354" s="117" t="s">
        <v>605</v>
      </c>
      <c r="K354" s="117" t="s">
        <v>262</v>
      </c>
      <c r="L354" s="117" t="s">
        <v>373</v>
      </c>
      <c r="M354" s="117" t="s">
        <v>374</v>
      </c>
      <c r="N354" s="91">
        <v>2</v>
      </c>
      <c r="O354" s="91">
        <v>3</v>
      </c>
      <c r="P354" s="92">
        <f t="shared" si="65"/>
        <v>6</v>
      </c>
      <c r="Q354" s="93" t="str">
        <f t="shared" si="71"/>
        <v>Medio</v>
      </c>
      <c r="R354" s="91">
        <v>60</v>
      </c>
      <c r="S354" s="93">
        <f t="shared" si="72"/>
        <v>360</v>
      </c>
      <c r="T354" s="93" t="str">
        <f t="shared" si="60"/>
        <v>II</v>
      </c>
      <c r="U354" s="93" t="str">
        <f t="shared" si="73"/>
        <v>No Aceptable o Aceptable con controles</v>
      </c>
      <c r="V354" s="118">
        <v>1</v>
      </c>
      <c r="W354" s="118">
        <v>0</v>
      </c>
      <c r="X354" s="118">
        <f t="shared" si="74"/>
        <v>1</v>
      </c>
      <c r="Y354" s="97" t="s">
        <v>606</v>
      </c>
      <c r="Z354" s="117" t="s">
        <v>376</v>
      </c>
      <c r="AA354" s="117" t="s">
        <v>48</v>
      </c>
      <c r="AB354" s="117" t="s">
        <v>48</v>
      </c>
      <c r="AC354" s="117" t="s">
        <v>48</v>
      </c>
      <c r="AD354" s="117" t="s">
        <v>703</v>
      </c>
      <c r="AE354" s="117" t="s">
        <v>48</v>
      </c>
    </row>
    <row r="355" spans="1:31" ht="68.45" customHeight="1">
      <c r="A355" s="138"/>
      <c r="B355" s="138"/>
      <c r="C355" s="138"/>
      <c r="D355" s="138"/>
      <c r="E355" s="138"/>
      <c r="F355" s="96" t="s">
        <v>51</v>
      </c>
      <c r="G355" s="117" t="s">
        <v>58</v>
      </c>
      <c r="H355" s="117" t="s">
        <v>370</v>
      </c>
      <c r="I355" s="117" t="s">
        <v>371</v>
      </c>
      <c r="J355" s="117" t="s">
        <v>607</v>
      </c>
      <c r="K355" s="117" t="s">
        <v>262</v>
      </c>
      <c r="L355" s="117" t="s">
        <v>373</v>
      </c>
      <c r="M355" s="117" t="s">
        <v>374</v>
      </c>
      <c r="N355" s="91">
        <v>2</v>
      </c>
      <c r="O355" s="91">
        <v>3</v>
      </c>
      <c r="P355" s="92">
        <f t="shared" si="65"/>
        <v>6</v>
      </c>
      <c r="Q355" s="93" t="str">
        <f t="shared" si="71"/>
        <v>Medio</v>
      </c>
      <c r="R355" s="91">
        <v>60</v>
      </c>
      <c r="S355" s="93">
        <f t="shared" si="72"/>
        <v>360</v>
      </c>
      <c r="T355" s="93" t="str">
        <f t="shared" si="60"/>
        <v>II</v>
      </c>
      <c r="U355" s="93" t="str">
        <f t="shared" si="73"/>
        <v>No Aceptable o Aceptable con controles</v>
      </c>
      <c r="V355" s="118">
        <v>1</v>
      </c>
      <c r="W355" s="118">
        <v>0</v>
      </c>
      <c r="X355" s="118">
        <f t="shared" si="74"/>
        <v>1</v>
      </c>
      <c r="Y355" s="97" t="s">
        <v>608</v>
      </c>
      <c r="Z355" s="117" t="s">
        <v>376</v>
      </c>
      <c r="AA355" s="117" t="s">
        <v>48</v>
      </c>
      <c r="AB355" s="117" t="s">
        <v>48</v>
      </c>
      <c r="AC355" s="117" t="s">
        <v>48</v>
      </c>
      <c r="AD355" s="117" t="s">
        <v>703</v>
      </c>
      <c r="AE355" s="117" t="s">
        <v>48</v>
      </c>
    </row>
    <row r="356" spans="1:31" ht="68.45" customHeight="1">
      <c r="A356" s="138"/>
      <c r="B356" s="138"/>
      <c r="C356" s="138"/>
      <c r="D356" s="138"/>
      <c r="E356" s="138"/>
      <c r="F356" s="96" t="s">
        <v>51</v>
      </c>
      <c r="G356" s="117" t="s">
        <v>68</v>
      </c>
      <c r="H356" s="117" t="s">
        <v>609</v>
      </c>
      <c r="I356" s="117" t="s">
        <v>610</v>
      </c>
      <c r="J356" s="117" t="s">
        <v>89</v>
      </c>
      <c r="K356" s="117" t="s">
        <v>42</v>
      </c>
      <c r="L356" s="117" t="s">
        <v>90</v>
      </c>
      <c r="M356" s="117" t="s">
        <v>91</v>
      </c>
      <c r="N356" s="91">
        <v>2</v>
      </c>
      <c r="O356" s="91">
        <v>1</v>
      </c>
      <c r="P356" s="92">
        <f t="shared" si="65"/>
        <v>2</v>
      </c>
      <c r="Q356" s="93" t="str">
        <f t="shared" si="71"/>
        <v>Bajo</v>
      </c>
      <c r="R356" s="91">
        <v>10</v>
      </c>
      <c r="S356" s="93">
        <f t="shared" si="72"/>
        <v>20</v>
      </c>
      <c r="T356" s="92" t="str">
        <f t="shared" si="60"/>
        <v>IV</v>
      </c>
      <c r="U356" s="93" t="str">
        <f t="shared" si="73"/>
        <v>Aceptable</v>
      </c>
      <c r="V356" s="118">
        <v>1</v>
      </c>
      <c r="W356" s="118">
        <v>0</v>
      </c>
      <c r="X356" s="118">
        <f t="shared" si="74"/>
        <v>1</v>
      </c>
      <c r="Y356" s="96" t="s">
        <v>86</v>
      </c>
      <c r="Z356" s="117" t="s">
        <v>611</v>
      </c>
      <c r="AA356" s="117" t="s">
        <v>44</v>
      </c>
      <c r="AB356" s="117" t="s">
        <v>44</v>
      </c>
      <c r="AC356" s="117" t="s">
        <v>612</v>
      </c>
      <c r="AD356" s="117" t="s">
        <v>613</v>
      </c>
      <c r="AE356" s="117" t="s">
        <v>48</v>
      </c>
    </row>
    <row r="357" spans="1:31" ht="68.45" customHeight="1">
      <c r="A357" s="138"/>
      <c r="B357" s="138"/>
      <c r="C357" s="138"/>
      <c r="D357" s="139"/>
      <c r="E357" s="139"/>
      <c r="F357" s="96" t="s">
        <v>51</v>
      </c>
      <c r="G357" s="117" t="s">
        <v>68</v>
      </c>
      <c r="H357" s="117" t="s">
        <v>87</v>
      </c>
      <c r="I357" s="117" t="s">
        <v>614</v>
      </c>
      <c r="J357" s="117" t="s">
        <v>89</v>
      </c>
      <c r="K357" s="117" t="s">
        <v>42</v>
      </c>
      <c r="L357" s="117" t="s">
        <v>90</v>
      </c>
      <c r="M357" s="117" t="s">
        <v>91</v>
      </c>
      <c r="N357" s="91">
        <v>2</v>
      </c>
      <c r="O357" s="91">
        <v>1</v>
      </c>
      <c r="P357" s="93">
        <f t="shared" si="65"/>
        <v>2</v>
      </c>
      <c r="Q357" s="93" t="str">
        <f t="shared" si="71"/>
        <v>Bajo</v>
      </c>
      <c r="R357" s="91">
        <v>10</v>
      </c>
      <c r="S357" s="93">
        <f t="shared" si="72"/>
        <v>20</v>
      </c>
      <c r="T357" s="92" t="str">
        <f t="shared" si="60"/>
        <v>IV</v>
      </c>
      <c r="U357" s="93" t="str">
        <f t="shared" si="73"/>
        <v>Aceptable</v>
      </c>
      <c r="V357" s="118">
        <v>1</v>
      </c>
      <c r="W357" s="118">
        <v>0</v>
      </c>
      <c r="X357" s="118">
        <f t="shared" si="74"/>
        <v>1</v>
      </c>
      <c r="Y357" s="96" t="s">
        <v>86</v>
      </c>
      <c r="Z357" s="117" t="s">
        <v>611</v>
      </c>
      <c r="AA357" s="117" t="s">
        <v>44</v>
      </c>
      <c r="AB357" s="117" t="s">
        <v>44</v>
      </c>
      <c r="AC357" s="117" t="s">
        <v>615</v>
      </c>
      <c r="AD357" s="117" t="s">
        <v>701</v>
      </c>
      <c r="AE357" s="117" t="s">
        <v>48</v>
      </c>
    </row>
    <row r="358" spans="1:31" ht="68.45" customHeight="1">
      <c r="A358" s="138"/>
      <c r="B358" s="138"/>
      <c r="C358" s="138"/>
      <c r="D358" s="137" t="s">
        <v>616</v>
      </c>
      <c r="E358" s="137" t="s">
        <v>601</v>
      </c>
      <c r="F358" s="96" t="s">
        <v>51</v>
      </c>
      <c r="G358" s="123" t="s">
        <v>258</v>
      </c>
      <c r="H358" s="124" t="s">
        <v>70</v>
      </c>
      <c r="I358" s="120" t="s">
        <v>602</v>
      </c>
      <c r="J358" s="120" t="s">
        <v>398</v>
      </c>
      <c r="K358" s="120" t="s">
        <v>42</v>
      </c>
      <c r="L358" s="120" t="s">
        <v>263</v>
      </c>
      <c r="M358" s="120" t="s">
        <v>264</v>
      </c>
      <c r="N358" s="90">
        <v>2</v>
      </c>
      <c r="O358" s="90">
        <v>3</v>
      </c>
      <c r="P358" s="92">
        <f t="shared" si="65"/>
        <v>6</v>
      </c>
      <c r="Q358" s="93" t="str">
        <f t="shared" si="71"/>
        <v>Medio</v>
      </c>
      <c r="R358" s="92">
        <v>60</v>
      </c>
      <c r="S358" s="93">
        <f t="shared" si="72"/>
        <v>360</v>
      </c>
      <c r="T358" s="93" t="str">
        <f t="shared" si="60"/>
        <v>II</v>
      </c>
      <c r="U358" s="93" t="str">
        <f t="shared" si="73"/>
        <v>No Aceptable o Aceptable con controles</v>
      </c>
      <c r="V358" s="118">
        <v>1</v>
      </c>
      <c r="W358" s="118">
        <v>0</v>
      </c>
      <c r="X358" s="118">
        <f t="shared" si="74"/>
        <v>1</v>
      </c>
      <c r="Y358" s="94" t="s">
        <v>265</v>
      </c>
      <c r="Z358" s="117" t="s">
        <v>266</v>
      </c>
      <c r="AA358" s="117" t="s">
        <v>48</v>
      </c>
      <c r="AB358" s="117" t="s">
        <v>48</v>
      </c>
      <c r="AC358" s="117" t="s">
        <v>48</v>
      </c>
      <c r="AD358" s="117" t="s">
        <v>702</v>
      </c>
      <c r="AE358" s="117" t="s">
        <v>324</v>
      </c>
    </row>
    <row r="359" spans="1:31" ht="68.45" customHeight="1">
      <c r="A359" s="138"/>
      <c r="B359" s="138"/>
      <c r="C359" s="138"/>
      <c r="D359" s="138"/>
      <c r="E359" s="138"/>
      <c r="F359" s="96" t="s">
        <v>51</v>
      </c>
      <c r="G359" s="117" t="s">
        <v>57</v>
      </c>
      <c r="H359" s="117" t="s">
        <v>317</v>
      </c>
      <c r="I359" s="117" t="s">
        <v>604</v>
      </c>
      <c r="J359" s="117" t="s">
        <v>75</v>
      </c>
      <c r="K359" s="117" t="s">
        <v>42</v>
      </c>
      <c r="L359" s="117" t="s">
        <v>262</v>
      </c>
      <c r="M359" s="117" t="s">
        <v>618</v>
      </c>
      <c r="N359" s="91">
        <v>2</v>
      </c>
      <c r="O359" s="91">
        <v>1</v>
      </c>
      <c r="P359" s="93">
        <f t="shared" si="65"/>
        <v>2</v>
      </c>
      <c r="Q359" s="93" t="str">
        <f t="shared" si="71"/>
        <v>Bajo</v>
      </c>
      <c r="R359" s="91">
        <v>10</v>
      </c>
      <c r="S359" s="93">
        <f t="shared" si="72"/>
        <v>20</v>
      </c>
      <c r="T359" s="92" t="str">
        <f t="shared" ref="T359:T361" si="75">IF(S359="","",IF(ISTEXT(S359),"IV",IF(S359=20,"IV",IF(AND(S359&gt;=40,S359&lt;=120),"III",IF(AND(S359&gt;=150,S359&lt;=500),"II",IF(AND(S359&gt;=600,S359&lt;=4000),"I","Error"))))))</f>
        <v>IV</v>
      </c>
      <c r="U359" s="93" t="str">
        <f t="shared" si="73"/>
        <v>Aceptable</v>
      </c>
      <c r="V359" s="118">
        <v>1</v>
      </c>
      <c r="W359" s="118">
        <v>0</v>
      </c>
      <c r="X359" s="118">
        <f t="shared" si="74"/>
        <v>1</v>
      </c>
      <c r="Y359" s="96" t="s">
        <v>92</v>
      </c>
      <c r="Z359" s="117" t="s">
        <v>321</v>
      </c>
      <c r="AA359" s="117" t="s">
        <v>44</v>
      </c>
      <c r="AB359" s="117" t="s">
        <v>44</v>
      </c>
      <c r="AC359" s="117" t="s">
        <v>697</v>
      </c>
      <c r="AD359" s="117" t="s">
        <v>704</v>
      </c>
      <c r="AE359" s="117" t="s">
        <v>48</v>
      </c>
    </row>
    <row r="360" spans="1:31" ht="68.45" customHeight="1">
      <c r="A360" s="138"/>
      <c r="B360" s="138"/>
      <c r="C360" s="138"/>
      <c r="D360" s="138"/>
      <c r="E360" s="138"/>
      <c r="F360" s="96" t="s">
        <v>51</v>
      </c>
      <c r="G360" s="117" t="s">
        <v>57</v>
      </c>
      <c r="H360" s="117" t="s">
        <v>306</v>
      </c>
      <c r="I360" s="117" t="s">
        <v>71</v>
      </c>
      <c r="J360" s="117" t="s">
        <v>41</v>
      </c>
      <c r="K360" s="117" t="s">
        <v>262</v>
      </c>
      <c r="L360" s="117" t="s">
        <v>262</v>
      </c>
      <c r="M360" s="117" t="s">
        <v>262</v>
      </c>
      <c r="N360" s="91">
        <v>2</v>
      </c>
      <c r="O360" s="91">
        <v>1</v>
      </c>
      <c r="P360" s="93">
        <f t="shared" si="65"/>
        <v>2</v>
      </c>
      <c r="Q360" s="93" t="str">
        <f t="shared" si="71"/>
        <v>Bajo</v>
      </c>
      <c r="R360" s="91">
        <v>10</v>
      </c>
      <c r="S360" s="93">
        <f t="shared" si="72"/>
        <v>20</v>
      </c>
      <c r="T360" s="92" t="str">
        <f t="shared" si="75"/>
        <v>IV</v>
      </c>
      <c r="U360" s="93" t="str">
        <f t="shared" si="73"/>
        <v>Aceptable</v>
      </c>
      <c r="V360" s="118">
        <v>1</v>
      </c>
      <c r="W360" s="118">
        <v>0</v>
      </c>
      <c r="X360" s="118">
        <f t="shared" si="74"/>
        <v>1</v>
      </c>
      <c r="Y360" s="96" t="s">
        <v>620</v>
      </c>
      <c r="Z360" s="95" t="s">
        <v>310</v>
      </c>
      <c r="AA360" s="117" t="s">
        <v>44</v>
      </c>
      <c r="AB360" s="117" t="s">
        <v>44</v>
      </c>
      <c r="AC360" s="117" t="s">
        <v>48</v>
      </c>
      <c r="AD360" s="117" t="s">
        <v>311</v>
      </c>
      <c r="AE360" s="117" t="s">
        <v>48</v>
      </c>
    </row>
    <row r="361" spans="1:31" ht="68.45" customHeight="1">
      <c r="A361" s="138"/>
      <c r="B361" s="138"/>
      <c r="C361" s="138"/>
      <c r="D361" s="138"/>
      <c r="E361" s="138"/>
      <c r="F361" s="96" t="s">
        <v>51</v>
      </c>
      <c r="G361" s="117" t="s">
        <v>57</v>
      </c>
      <c r="H361" s="117" t="s">
        <v>325</v>
      </c>
      <c r="I361" s="117" t="s">
        <v>81</v>
      </c>
      <c r="J361" s="117" t="s">
        <v>82</v>
      </c>
      <c r="K361" s="117" t="s">
        <v>83</v>
      </c>
      <c r="L361" s="117" t="s">
        <v>94</v>
      </c>
      <c r="M361" s="117" t="s">
        <v>85</v>
      </c>
      <c r="N361" s="91">
        <v>2</v>
      </c>
      <c r="O361" s="91">
        <v>1</v>
      </c>
      <c r="P361" s="93">
        <f t="shared" si="65"/>
        <v>2</v>
      </c>
      <c r="Q361" s="93" t="str">
        <f t="shared" si="71"/>
        <v>Bajo</v>
      </c>
      <c r="R361" s="91">
        <v>10</v>
      </c>
      <c r="S361" s="93">
        <f t="shared" si="72"/>
        <v>20</v>
      </c>
      <c r="T361" s="92" t="str">
        <f t="shared" si="75"/>
        <v>IV</v>
      </c>
      <c r="U361" s="93" t="str">
        <f t="shared" si="73"/>
        <v>Aceptable</v>
      </c>
      <c r="V361" s="118">
        <v>1</v>
      </c>
      <c r="W361" s="118">
        <v>0</v>
      </c>
      <c r="X361" s="118">
        <f t="shared" si="74"/>
        <v>1</v>
      </c>
      <c r="Y361" s="96" t="s">
        <v>86</v>
      </c>
      <c r="Z361" s="117" t="s">
        <v>329</v>
      </c>
      <c r="AA361" s="117" t="s">
        <v>44</v>
      </c>
      <c r="AB361" s="117" t="s">
        <v>44</v>
      </c>
      <c r="AC361" s="117" t="s">
        <v>330</v>
      </c>
      <c r="AD361" s="117" t="s">
        <v>331</v>
      </c>
      <c r="AE361" s="117" t="s">
        <v>48</v>
      </c>
    </row>
    <row r="362" spans="1:31" ht="68.45" customHeight="1">
      <c r="A362" s="138"/>
      <c r="B362" s="138"/>
      <c r="C362" s="138"/>
      <c r="D362" s="138"/>
      <c r="E362" s="138"/>
      <c r="F362" s="96" t="s">
        <v>51</v>
      </c>
      <c r="G362" s="117" t="s">
        <v>58</v>
      </c>
      <c r="H362" s="117" t="s">
        <v>400</v>
      </c>
      <c r="I362" s="117" t="s">
        <v>401</v>
      </c>
      <c r="J362" s="117" t="s">
        <v>605</v>
      </c>
      <c r="K362" s="117" t="s">
        <v>262</v>
      </c>
      <c r="L362" s="117" t="s">
        <v>373</v>
      </c>
      <c r="M362" s="117" t="s">
        <v>374</v>
      </c>
      <c r="N362" s="91">
        <v>2</v>
      </c>
      <c r="O362" s="91">
        <v>3</v>
      </c>
      <c r="P362" s="92">
        <f t="shared" si="65"/>
        <v>6</v>
      </c>
      <c r="Q362" s="93" t="str">
        <f t="shared" si="71"/>
        <v>Medio</v>
      </c>
      <c r="R362" s="91">
        <v>60</v>
      </c>
      <c r="S362" s="93">
        <f t="shared" si="72"/>
        <v>360</v>
      </c>
      <c r="T362" s="93" t="str">
        <f t="shared" ref="T362:T381" si="76">IF(S362="","",IF(ISTEXT(S362),"IV",IF(S362=20,"IV",IF(AND(S362&gt;=40,S362&lt;=120),"III",IF(AND(S362&gt;=150,S362&lt;=500),"II",IF(AND(S362&gt;=600,S362&lt;=4000),"I","Error"))))))</f>
        <v>II</v>
      </c>
      <c r="U362" s="93" t="str">
        <f t="shared" si="73"/>
        <v>No Aceptable o Aceptable con controles</v>
      </c>
      <c r="V362" s="118">
        <v>1</v>
      </c>
      <c r="W362" s="118">
        <v>0</v>
      </c>
      <c r="X362" s="118">
        <f t="shared" si="74"/>
        <v>1</v>
      </c>
      <c r="Y362" s="97" t="s">
        <v>606</v>
      </c>
      <c r="Z362" s="117" t="s">
        <v>376</v>
      </c>
      <c r="AA362" s="117" t="s">
        <v>48</v>
      </c>
      <c r="AB362" s="117" t="s">
        <v>48</v>
      </c>
      <c r="AC362" s="117" t="s">
        <v>48</v>
      </c>
      <c r="AD362" s="117" t="s">
        <v>703</v>
      </c>
      <c r="AE362" s="117" t="s">
        <v>48</v>
      </c>
    </row>
    <row r="363" spans="1:31" ht="68.45" customHeight="1">
      <c r="A363" s="138"/>
      <c r="B363" s="138"/>
      <c r="C363" s="138"/>
      <c r="D363" s="138"/>
      <c r="E363" s="138"/>
      <c r="F363" s="96" t="s">
        <v>51</v>
      </c>
      <c r="G363" s="117" t="s">
        <v>58</v>
      </c>
      <c r="H363" s="117" t="s">
        <v>370</v>
      </c>
      <c r="I363" s="117" t="s">
        <v>371</v>
      </c>
      <c r="J363" s="117" t="s">
        <v>607</v>
      </c>
      <c r="K363" s="117" t="s">
        <v>262</v>
      </c>
      <c r="L363" s="117" t="s">
        <v>373</v>
      </c>
      <c r="M363" s="117" t="s">
        <v>374</v>
      </c>
      <c r="N363" s="91">
        <v>2</v>
      </c>
      <c r="O363" s="91">
        <v>3</v>
      </c>
      <c r="P363" s="92">
        <f t="shared" si="65"/>
        <v>6</v>
      </c>
      <c r="Q363" s="93" t="str">
        <f t="shared" si="71"/>
        <v>Medio</v>
      </c>
      <c r="R363" s="91">
        <v>60</v>
      </c>
      <c r="S363" s="93">
        <f t="shared" si="72"/>
        <v>360</v>
      </c>
      <c r="T363" s="93" t="str">
        <f t="shared" si="76"/>
        <v>II</v>
      </c>
      <c r="U363" s="93" t="str">
        <f t="shared" si="73"/>
        <v>No Aceptable o Aceptable con controles</v>
      </c>
      <c r="V363" s="118">
        <v>1</v>
      </c>
      <c r="W363" s="118">
        <v>0</v>
      </c>
      <c r="X363" s="118">
        <f t="shared" si="74"/>
        <v>1</v>
      </c>
      <c r="Y363" s="97" t="s">
        <v>608</v>
      </c>
      <c r="Z363" s="117" t="s">
        <v>376</v>
      </c>
      <c r="AA363" s="117" t="s">
        <v>48</v>
      </c>
      <c r="AB363" s="117" t="s">
        <v>48</v>
      </c>
      <c r="AC363" s="117" t="s">
        <v>48</v>
      </c>
      <c r="AD363" s="117" t="s">
        <v>703</v>
      </c>
      <c r="AE363" s="117" t="s">
        <v>48</v>
      </c>
    </row>
    <row r="364" spans="1:31" ht="68.45" customHeight="1">
      <c r="A364" s="138"/>
      <c r="B364" s="138"/>
      <c r="C364" s="138"/>
      <c r="D364" s="138"/>
      <c r="E364" s="138"/>
      <c r="F364" s="96" t="s">
        <v>51</v>
      </c>
      <c r="G364" s="117" t="s">
        <v>68</v>
      </c>
      <c r="H364" s="117" t="s">
        <v>609</v>
      </c>
      <c r="I364" s="117" t="s">
        <v>610</v>
      </c>
      <c r="J364" s="117" t="s">
        <v>89</v>
      </c>
      <c r="K364" s="117" t="s">
        <v>42</v>
      </c>
      <c r="L364" s="117" t="s">
        <v>90</v>
      </c>
      <c r="M364" s="117" t="s">
        <v>91</v>
      </c>
      <c r="N364" s="91">
        <v>2</v>
      </c>
      <c r="O364" s="91">
        <v>1</v>
      </c>
      <c r="P364" s="92">
        <f t="shared" si="65"/>
        <v>2</v>
      </c>
      <c r="Q364" s="93" t="str">
        <f t="shared" si="71"/>
        <v>Bajo</v>
      </c>
      <c r="R364" s="91">
        <v>10</v>
      </c>
      <c r="S364" s="93">
        <f t="shared" si="72"/>
        <v>20</v>
      </c>
      <c r="T364" s="92" t="str">
        <f t="shared" si="76"/>
        <v>IV</v>
      </c>
      <c r="U364" s="93" t="str">
        <f t="shared" si="73"/>
        <v>Aceptable</v>
      </c>
      <c r="V364" s="118">
        <v>1</v>
      </c>
      <c r="W364" s="118">
        <v>0</v>
      </c>
      <c r="X364" s="118">
        <f t="shared" si="74"/>
        <v>1</v>
      </c>
      <c r="Y364" s="96" t="s">
        <v>86</v>
      </c>
      <c r="Z364" s="117" t="s">
        <v>611</v>
      </c>
      <c r="AA364" s="117" t="s">
        <v>44</v>
      </c>
      <c r="AB364" s="117" t="s">
        <v>44</v>
      </c>
      <c r="AC364" s="117" t="s">
        <v>612</v>
      </c>
      <c r="AD364" s="117" t="s">
        <v>613</v>
      </c>
      <c r="AE364" s="117" t="s">
        <v>48</v>
      </c>
    </row>
    <row r="365" spans="1:31" ht="68.45" customHeight="1">
      <c r="A365" s="138"/>
      <c r="B365" s="138"/>
      <c r="C365" s="138"/>
      <c r="D365" s="139"/>
      <c r="E365" s="139"/>
      <c r="F365" s="96" t="s">
        <v>51</v>
      </c>
      <c r="G365" s="117" t="s">
        <v>68</v>
      </c>
      <c r="H365" s="117" t="s">
        <v>621</v>
      </c>
      <c r="I365" s="117" t="s">
        <v>614</v>
      </c>
      <c r="J365" s="117" t="s">
        <v>89</v>
      </c>
      <c r="K365" s="117" t="s">
        <v>42</v>
      </c>
      <c r="L365" s="117" t="s">
        <v>90</v>
      </c>
      <c r="M365" s="117" t="s">
        <v>91</v>
      </c>
      <c r="N365" s="91">
        <v>2</v>
      </c>
      <c r="O365" s="91">
        <v>1</v>
      </c>
      <c r="P365" s="93">
        <f t="shared" si="65"/>
        <v>2</v>
      </c>
      <c r="Q365" s="93" t="str">
        <f t="shared" si="71"/>
        <v>Bajo</v>
      </c>
      <c r="R365" s="91">
        <v>10</v>
      </c>
      <c r="S365" s="93">
        <f t="shared" si="72"/>
        <v>20</v>
      </c>
      <c r="T365" s="92" t="str">
        <f t="shared" si="76"/>
        <v>IV</v>
      </c>
      <c r="U365" s="93" t="str">
        <f t="shared" si="73"/>
        <v>Aceptable</v>
      </c>
      <c r="V365" s="118">
        <v>1</v>
      </c>
      <c r="W365" s="118">
        <v>0</v>
      </c>
      <c r="X365" s="118">
        <f t="shared" si="74"/>
        <v>1</v>
      </c>
      <c r="Y365" s="96" t="s">
        <v>86</v>
      </c>
      <c r="Z365" s="117" t="s">
        <v>611</v>
      </c>
      <c r="AA365" s="117" t="s">
        <v>44</v>
      </c>
      <c r="AB365" s="117" t="s">
        <v>44</v>
      </c>
      <c r="AC365" s="117" t="s">
        <v>622</v>
      </c>
      <c r="AD365" s="117" t="s">
        <v>623</v>
      </c>
      <c r="AE365" s="117" t="s">
        <v>48</v>
      </c>
    </row>
    <row r="366" spans="1:31" ht="68.45" customHeight="1">
      <c r="A366" s="138"/>
      <c r="B366" s="138"/>
      <c r="C366" s="138"/>
      <c r="D366" s="137" t="s">
        <v>624</v>
      </c>
      <c r="E366" s="137" t="s">
        <v>601</v>
      </c>
      <c r="F366" s="96" t="s">
        <v>51</v>
      </c>
      <c r="G366" s="123" t="s">
        <v>258</v>
      </c>
      <c r="H366" s="124" t="s">
        <v>70</v>
      </c>
      <c r="I366" s="120" t="s">
        <v>602</v>
      </c>
      <c r="J366" s="120" t="s">
        <v>398</v>
      </c>
      <c r="K366" s="120" t="s">
        <v>42</v>
      </c>
      <c r="L366" s="120" t="s">
        <v>263</v>
      </c>
      <c r="M366" s="120" t="s">
        <v>264</v>
      </c>
      <c r="N366" s="90">
        <v>2</v>
      </c>
      <c r="O366" s="90">
        <v>3</v>
      </c>
      <c r="P366" s="92">
        <f t="shared" si="65"/>
        <v>6</v>
      </c>
      <c r="Q366" s="93" t="str">
        <f t="shared" si="71"/>
        <v>Medio</v>
      </c>
      <c r="R366" s="92">
        <v>60</v>
      </c>
      <c r="S366" s="93">
        <f t="shared" si="72"/>
        <v>360</v>
      </c>
      <c r="T366" s="93" t="str">
        <f t="shared" si="76"/>
        <v>II</v>
      </c>
      <c r="U366" s="93" t="str">
        <f t="shared" si="73"/>
        <v>No Aceptable o Aceptable con controles</v>
      </c>
      <c r="V366" s="118">
        <v>1</v>
      </c>
      <c r="W366" s="118">
        <v>0</v>
      </c>
      <c r="X366" s="118">
        <f t="shared" si="74"/>
        <v>1</v>
      </c>
      <c r="Y366" s="94" t="s">
        <v>265</v>
      </c>
      <c r="Z366" s="117" t="s">
        <v>266</v>
      </c>
      <c r="AA366" s="117" t="s">
        <v>48</v>
      </c>
      <c r="AB366" s="117" t="s">
        <v>48</v>
      </c>
      <c r="AC366" s="117" t="s">
        <v>48</v>
      </c>
      <c r="AD366" s="117" t="s">
        <v>268</v>
      </c>
      <c r="AE366" s="117" t="s">
        <v>324</v>
      </c>
    </row>
    <row r="367" spans="1:31" ht="68.45" customHeight="1">
      <c r="A367" s="138"/>
      <c r="B367" s="138"/>
      <c r="C367" s="138"/>
      <c r="D367" s="138"/>
      <c r="E367" s="138"/>
      <c r="F367" s="96" t="s">
        <v>51</v>
      </c>
      <c r="G367" s="117" t="s">
        <v>57</v>
      </c>
      <c r="H367" s="117" t="s">
        <v>317</v>
      </c>
      <c r="I367" s="117" t="s">
        <v>604</v>
      </c>
      <c r="J367" s="117" t="s">
        <v>75</v>
      </c>
      <c r="K367" s="117" t="s">
        <v>42</v>
      </c>
      <c r="L367" s="117" t="s">
        <v>617</v>
      </c>
      <c r="M367" s="117" t="s">
        <v>618</v>
      </c>
      <c r="N367" s="91">
        <v>2</v>
      </c>
      <c r="O367" s="91">
        <v>1</v>
      </c>
      <c r="P367" s="93">
        <f t="shared" si="65"/>
        <v>2</v>
      </c>
      <c r="Q367" s="93" t="str">
        <f t="shared" si="71"/>
        <v>Bajo</v>
      </c>
      <c r="R367" s="91">
        <v>10</v>
      </c>
      <c r="S367" s="93">
        <f t="shared" si="72"/>
        <v>20</v>
      </c>
      <c r="T367" s="92" t="str">
        <f t="shared" si="76"/>
        <v>IV</v>
      </c>
      <c r="U367" s="93" t="str">
        <f t="shared" si="73"/>
        <v>Aceptable</v>
      </c>
      <c r="V367" s="118">
        <v>1</v>
      </c>
      <c r="W367" s="118">
        <v>0</v>
      </c>
      <c r="X367" s="118">
        <f t="shared" si="74"/>
        <v>1</v>
      </c>
      <c r="Y367" s="96" t="s">
        <v>92</v>
      </c>
      <c r="Z367" s="117" t="s">
        <v>321</v>
      </c>
      <c r="AA367" s="117" t="s">
        <v>44</v>
      </c>
      <c r="AB367" s="117" t="s">
        <v>44</v>
      </c>
      <c r="AC367" s="117" t="s">
        <v>93</v>
      </c>
      <c r="AD367" s="117" t="s">
        <v>619</v>
      </c>
      <c r="AE367" s="117" t="s">
        <v>48</v>
      </c>
    </row>
    <row r="368" spans="1:31" ht="68.45" customHeight="1">
      <c r="A368" s="138"/>
      <c r="B368" s="138"/>
      <c r="C368" s="138"/>
      <c r="D368" s="138"/>
      <c r="E368" s="138"/>
      <c r="F368" s="96" t="s">
        <v>51</v>
      </c>
      <c r="G368" s="117" t="s">
        <v>57</v>
      </c>
      <c r="H368" s="117" t="s">
        <v>306</v>
      </c>
      <c r="I368" s="117" t="s">
        <v>71</v>
      </c>
      <c r="J368" s="117" t="s">
        <v>41</v>
      </c>
      <c r="K368" s="117" t="s">
        <v>262</v>
      </c>
      <c r="L368" s="117" t="s">
        <v>262</v>
      </c>
      <c r="M368" s="117" t="s">
        <v>262</v>
      </c>
      <c r="N368" s="91">
        <v>2</v>
      </c>
      <c r="O368" s="91">
        <v>1</v>
      </c>
      <c r="P368" s="93">
        <f t="shared" si="65"/>
        <v>2</v>
      </c>
      <c r="Q368" s="93" t="str">
        <f t="shared" si="71"/>
        <v>Bajo</v>
      </c>
      <c r="R368" s="91">
        <v>10</v>
      </c>
      <c r="S368" s="93">
        <f t="shared" si="72"/>
        <v>20</v>
      </c>
      <c r="T368" s="92" t="str">
        <f t="shared" si="76"/>
        <v>IV</v>
      </c>
      <c r="U368" s="93" t="str">
        <f t="shared" si="73"/>
        <v>Aceptable</v>
      </c>
      <c r="V368" s="118">
        <v>1</v>
      </c>
      <c r="W368" s="118">
        <v>0</v>
      </c>
      <c r="X368" s="118">
        <f t="shared" si="74"/>
        <v>1</v>
      </c>
      <c r="Y368" s="96" t="s">
        <v>620</v>
      </c>
      <c r="Z368" s="95" t="s">
        <v>310</v>
      </c>
      <c r="AA368" s="117" t="s">
        <v>44</v>
      </c>
      <c r="AB368" s="117" t="s">
        <v>44</v>
      </c>
      <c r="AC368" s="117" t="s">
        <v>48</v>
      </c>
      <c r="AD368" s="117" t="s">
        <v>311</v>
      </c>
      <c r="AE368" s="117" t="s">
        <v>48</v>
      </c>
    </row>
    <row r="369" spans="1:31" ht="68.45" customHeight="1">
      <c r="A369" s="138"/>
      <c r="B369" s="138"/>
      <c r="C369" s="138"/>
      <c r="D369" s="138"/>
      <c r="E369" s="138"/>
      <c r="F369" s="96" t="s">
        <v>51</v>
      </c>
      <c r="G369" s="117" t="s">
        <v>57</v>
      </c>
      <c r="H369" s="117" t="s">
        <v>325</v>
      </c>
      <c r="I369" s="117" t="s">
        <v>81</v>
      </c>
      <c r="J369" s="117" t="s">
        <v>82</v>
      </c>
      <c r="K369" s="117" t="s">
        <v>83</v>
      </c>
      <c r="L369" s="117" t="s">
        <v>94</v>
      </c>
      <c r="M369" s="117" t="s">
        <v>85</v>
      </c>
      <c r="N369" s="91">
        <v>2</v>
      </c>
      <c r="O369" s="91">
        <v>1</v>
      </c>
      <c r="P369" s="93">
        <f t="shared" si="65"/>
        <v>2</v>
      </c>
      <c r="Q369" s="93" t="str">
        <f t="shared" si="71"/>
        <v>Bajo</v>
      </c>
      <c r="R369" s="91">
        <v>10</v>
      </c>
      <c r="S369" s="93">
        <f t="shared" si="72"/>
        <v>20</v>
      </c>
      <c r="T369" s="92" t="str">
        <f t="shared" si="76"/>
        <v>IV</v>
      </c>
      <c r="U369" s="93" t="str">
        <f t="shared" si="73"/>
        <v>Aceptable</v>
      </c>
      <c r="V369" s="118">
        <v>1</v>
      </c>
      <c r="W369" s="118">
        <v>0</v>
      </c>
      <c r="X369" s="118">
        <f t="shared" si="74"/>
        <v>1</v>
      </c>
      <c r="Y369" s="96" t="s">
        <v>86</v>
      </c>
      <c r="Z369" s="117" t="s">
        <v>329</v>
      </c>
      <c r="AA369" s="117" t="s">
        <v>44</v>
      </c>
      <c r="AB369" s="117" t="s">
        <v>44</v>
      </c>
      <c r="AC369" s="117" t="s">
        <v>330</v>
      </c>
      <c r="AD369" s="117" t="s">
        <v>331</v>
      </c>
      <c r="AE369" s="117" t="s">
        <v>48</v>
      </c>
    </row>
    <row r="370" spans="1:31" ht="68.45" customHeight="1">
      <c r="A370" s="138"/>
      <c r="B370" s="138"/>
      <c r="C370" s="138"/>
      <c r="D370" s="138"/>
      <c r="E370" s="138"/>
      <c r="F370" s="96" t="s">
        <v>51</v>
      </c>
      <c r="G370" s="117" t="s">
        <v>58</v>
      </c>
      <c r="H370" s="117" t="s">
        <v>400</v>
      </c>
      <c r="I370" s="117" t="s">
        <v>401</v>
      </c>
      <c r="J370" s="117" t="s">
        <v>605</v>
      </c>
      <c r="K370" s="117" t="s">
        <v>262</v>
      </c>
      <c r="L370" s="117" t="s">
        <v>373</v>
      </c>
      <c r="M370" s="117" t="s">
        <v>374</v>
      </c>
      <c r="N370" s="91">
        <v>2</v>
      </c>
      <c r="O370" s="91">
        <v>3</v>
      </c>
      <c r="P370" s="92">
        <f t="shared" si="65"/>
        <v>6</v>
      </c>
      <c r="Q370" s="93" t="str">
        <f t="shared" si="71"/>
        <v>Medio</v>
      </c>
      <c r="R370" s="91">
        <v>60</v>
      </c>
      <c r="S370" s="93">
        <f t="shared" si="72"/>
        <v>360</v>
      </c>
      <c r="T370" s="93" t="str">
        <f t="shared" si="76"/>
        <v>II</v>
      </c>
      <c r="U370" s="93" t="str">
        <f t="shared" si="73"/>
        <v>No Aceptable o Aceptable con controles</v>
      </c>
      <c r="V370" s="118">
        <v>1</v>
      </c>
      <c r="W370" s="118">
        <v>0</v>
      </c>
      <c r="X370" s="118">
        <f t="shared" si="74"/>
        <v>1</v>
      </c>
      <c r="Y370" s="97" t="s">
        <v>606</v>
      </c>
      <c r="Z370" s="117" t="s">
        <v>376</v>
      </c>
      <c r="AA370" s="117" t="s">
        <v>48</v>
      </c>
      <c r="AB370" s="117" t="s">
        <v>48</v>
      </c>
      <c r="AC370" s="117" t="s">
        <v>48</v>
      </c>
      <c r="AD370" s="117" t="s">
        <v>703</v>
      </c>
      <c r="AE370" s="117" t="s">
        <v>48</v>
      </c>
    </row>
    <row r="371" spans="1:31" ht="68.45" customHeight="1">
      <c r="A371" s="138"/>
      <c r="B371" s="138"/>
      <c r="C371" s="138"/>
      <c r="D371" s="138"/>
      <c r="E371" s="138"/>
      <c r="F371" s="96" t="s">
        <v>51</v>
      </c>
      <c r="G371" s="117" t="s">
        <v>58</v>
      </c>
      <c r="H371" s="117" t="s">
        <v>370</v>
      </c>
      <c r="I371" s="117" t="s">
        <v>371</v>
      </c>
      <c r="J371" s="117" t="s">
        <v>607</v>
      </c>
      <c r="K371" s="117" t="s">
        <v>262</v>
      </c>
      <c r="L371" s="117" t="s">
        <v>373</v>
      </c>
      <c r="M371" s="117" t="s">
        <v>374</v>
      </c>
      <c r="N371" s="91">
        <v>2</v>
      </c>
      <c r="O371" s="91">
        <v>3</v>
      </c>
      <c r="P371" s="92">
        <f t="shared" si="65"/>
        <v>6</v>
      </c>
      <c r="Q371" s="93" t="str">
        <f t="shared" si="71"/>
        <v>Medio</v>
      </c>
      <c r="R371" s="91">
        <v>60</v>
      </c>
      <c r="S371" s="93">
        <f t="shared" si="72"/>
        <v>360</v>
      </c>
      <c r="T371" s="93" t="str">
        <f t="shared" si="76"/>
        <v>II</v>
      </c>
      <c r="U371" s="93" t="str">
        <f t="shared" si="73"/>
        <v>No Aceptable o Aceptable con controles</v>
      </c>
      <c r="V371" s="118">
        <v>1</v>
      </c>
      <c r="W371" s="118">
        <v>0</v>
      </c>
      <c r="X371" s="118">
        <f t="shared" si="74"/>
        <v>1</v>
      </c>
      <c r="Y371" s="97" t="s">
        <v>608</v>
      </c>
      <c r="Z371" s="117" t="s">
        <v>376</v>
      </c>
      <c r="AA371" s="117" t="s">
        <v>48</v>
      </c>
      <c r="AB371" s="117" t="s">
        <v>48</v>
      </c>
      <c r="AC371" s="117" t="s">
        <v>48</v>
      </c>
      <c r="AD371" s="117" t="s">
        <v>703</v>
      </c>
      <c r="AE371" s="117" t="s">
        <v>48</v>
      </c>
    </row>
    <row r="372" spans="1:31" ht="68.45" customHeight="1">
      <c r="A372" s="138"/>
      <c r="B372" s="138"/>
      <c r="C372" s="138"/>
      <c r="D372" s="138"/>
      <c r="E372" s="138"/>
      <c r="F372" s="96" t="s">
        <v>51</v>
      </c>
      <c r="G372" s="117" t="s">
        <v>68</v>
      </c>
      <c r="H372" s="117" t="s">
        <v>609</v>
      </c>
      <c r="I372" s="117" t="s">
        <v>610</v>
      </c>
      <c r="J372" s="117" t="s">
        <v>89</v>
      </c>
      <c r="K372" s="117" t="s">
        <v>42</v>
      </c>
      <c r="L372" s="117" t="s">
        <v>90</v>
      </c>
      <c r="M372" s="117" t="s">
        <v>91</v>
      </c>
      <c r="N372" s="91">
        <v>2</v>
      </c>
      <c r="O372" s="91">
        <v>1</v>
      </c>
      <c r="P372" s="92">
        <f t="shared" si="65"/>
        <v>2</v>
      </c>
      <c r="Q372" s="93" t="str">
        <f t="shared" si="71"/>
        <v>Bajo</v>
      </c>
      <c r="R372" s="91">
        <v>10</v>
      </c>
      <c r="S372" s="93">
        <f t="shared" si="72"/>
        <v>20</v>
      </c>
      <c r="T372" s="92" t="str">
        <f t="shared" si="76"/>
        <v>IV</v>
      </c>
      <c r="U372" s="93" t="str">
        <f t="shared" si="73"/>
        <v>Aceptable</v>
      </c>
      <c r="V372" s="118">
        <v>1</v>
      </c>
      <c r="W372" s="118">
        <v>0</v>
      </c>
      <c r="X372" s="118">
        <f t="shared" si="74"/>
        <v>1</v>
      </c>
      <c r="Y372" s="96" t="s">
        <v>86</v>
      </c>
      <c r="Z372" s="117" t="s">
        <v>611</v>
      </c>
      <c r="AA372" s="117" t="s">
        <v>44</v>
      </c>
      <c r="AB372" s="117" t="s">
        <v>44</v>
      </c>
      <c r="AC372" s="117" t="s">
        <v>612</v>
      </c>
      <c r="AD372" s="117" t="s">
        <v>613</v>
      </c>
      <c r="AE372" s="117" t="s">
        <v>48</v>
      </c>
    </row>
    <row r="373" spans="1:31" ht="68.45" customHeight="1">
      <c r="A373" s="138"/>
      <c r="B373" s="138"/>
      <c r="C373" s="138"/>
      <c r="D373" s="139"/>
      <c r="E373" s="139"/>
      <c r="F373" s="96" t="s">
        <v>51</v>
      </c>
      <c r="G373" s="117" t="s">
        <v>68</v>
      </c>
      <c r="H373" s="117" t="s">
        <v>621</v>
      </c>
      <c r="I373" s="117" t="s">
        <v>614</v>
      </c>
      <c r="J373" s="117" t="s">
        <v>89</v>
      </c>
      <c r="K373" s="117" t="s">
        <v>42</v>
      </c>
      <c r="L373" s="117" t="s">
        <v>90</v>
      </c>
      <c r="M373" s="117" t="s">
        <v>91</v>
      </c>
      <c r="N373" s="91">
        <v>2</v>
      </c>
      <c r="O373" s="91">
        <v>1</v>
      </c>
      <c r="P373" s="93">
        <f t="shared" si="65"/>
        <v>2</v>
      </c>
      <c r="Q373" s="93" t="str">
        <f t="shared" si="71"/>
        <v>Bajo</v>
      </c>
      <c r="R373" s="91">
        <v>10</v>
      </c>
      <c r="S373" s="93">
        <f t="shared" si="72"/>
        <v>20</v>
      </c>
      <c r="T373" s="92" t="str">
        <f t="shared" si="76"/>
        <v>IV</v>
      </c>
      <c r="U373" s="93" t="str">
        <f t="shared" si="73"/>
        <v>Aceptable</v>
      </c>
      <c r="V373" s="118">
        <v>1</v>
      </c>
      <c r="W373" s="118">
        <v>0</v>
      </c>
      <c r="X373" s="118">
        <f t="shared" si="74"/>
        <v>1</v>
      </c>
      <c r="Y373" s="96" t="s">
        <v>86</v>
      </c>
      <c r="Z373" s="117" t="s">
        <v>611</v>
      </c>
      <c r="AA373" s="117" t="s">
        <v>44</v>
      </c>
      <c r="AB373" s="117" t="s">
        <v>44</v>
      </c>
      <c r="AC373" s="117" t="s">
        <v>622</v>
      </c>
      <c r="AD373" s="117" t="s">
        <v>623</v>
      </c>
      <c r="AE373" s="117" t="s">
        <v>48</v>
      </c>
    </row>
    <row r="374" spans="1:31" ht="68.45" customHeight="1">
      <c r="A374" s="138"/>
      <c r="B374" s="138"/>
      <c r="C374" s="138"/>
      <c r="D374" s="137" t="s">
        <v>625</v>
      </c>
      <c r="E374" s="137" t="s">
        <v>601</v>
      </c>
      <c r="F374" s="96" t="s">
        <v>51</v>
      </c>
      <c r="G374" s="123" t="s">
        <v>258</v>
      </c>
      <c r="H374" s="124" t="s">
        <v>70</v>
      </c>
      <c r="I374" s="120" t="s">
        <v>602</v>
      </c>
      <c r="J374" s="120" t="s">
        <v>398</v>
      </c>
      <c r="K374" s="120" t="s">
        <v>42</v>
      </c>
      <c r="L374" s="120" t="s">
        <v>263</v>
      </c>
      <c r="M374" s="120" t="s">
        <v>264</v>
      </c>
      <c r="N374" s="90">
        <v>2</v>
      </c>
      <c r="O374" s="90">
        <v>3</v>
      </c>
      <c r="P374" s="92">
        <f t="shared" si="65"/>
        <v>6</v>
      </c>
      <c r="Q374" s="93" t="str">
        <f t="shared" si="71"/>
        <v>Medio</v>
      </c>
      <c r="R374" s="92">
        <v>60</v>
      </c>
      <c r="S374" s="93">
        <f t="shared" si="72"/>
        <v>360</v>
      </c>
      <c r="T374" s="93" t="str">
        <f t="shared" si="76"/>
        <v>II</v>
      </c>
      <c r="U374" s="93" t="str">
        <f t="shared" si="73"/>
        <v>No Aceptable o Aceptable con controles</v>
      </c>
      <c r="V374" s="118">
        <v>1</v>
      </c>
      <c r="W374" s="118">
        <v>0</v>
      </c>
      <c r="X374" s="118">
        <f t="shared" si="74"/>
        <v>1</v>
      </c>
      <c r="Y374" s="94" t="s">
        <v>265</v>
      </c>
      <c r="Z374" s="117" t="s">
        <v>266</v>
      </c>
      <c r="AA374" s="117" t="s">
        <v>48</v>
      </c>
      <c r="AB374" s="117" t="s">
        <v>48</v>
      </c>
      <c r="AC374" s="117" t="s">
        <v>48</v>
      </c>
      <c r="AD374" s="117" t="s">
        <v>268</v>
      </c>
      <c r="AE374" s="117" t="s">
        <v>324</v>
      </c>
    </row>
    <row r="375" spans="1:31" ht="68.45" customHeight="1">
      <c r="A375" s="138"/>
      <c r="B375" s="138"/>
      <c r="C375" s="138"/>
      <c r="D375" s="138"/>
      <c r="E375" s="138"/>
      <c r="F375" s="96" t="s">
        <v>51</v>
      </c>
      <c r="G375" s="117" t="s">
        <v>57</v>
      </c>
      <c r="H375" s="117" t="s">
        <v>317</v>
      </c>
      <c r="I375" s="117" t="s">
        <v>604</v>
      </c>
      <c r="J375" s="117" t="s">
        <v>75</v>
      </c>
      <c r="K375" s="117" t="s">
        <v>42</v>
      </c>
      <c r="L375" s="117" t="s">
        <v>263</v>
      </c>
      <c r="M375" s="117" t="s">
        <v>42</v>
      </c>
      <c r="N375" s="91">
        <v>2</v>
      </c>
      <c r="O375" s="91">
        <v>1</v>
      </c>
      <c r="P375" s="93">
        <f t="shared" si="65"/>
        <v>2</v>
      </c>
      <c r="Q375" s="93" t="str">
        <f t="shared" si="71"/>
        <v>Bajo</v>
      </c>
      <c r="R375" s="91">
        <v>10</v>
      </c>
      <c r="S375" s="93">
        <f t="shared" si="72"/>
        <v>20</v>
      </c>
      <c r="T375" s="92" t="str">
        <f t="shared" si="76"/>
        <v>IV</v>
      </c>
      <c r="U375" s="93" t="str">
        <f t="shared" si="73"/>
        <v>Aceptable</v>
      </c>
      <c r="V375" s="118">
        <v>1</v>
      </c>
      <c r="W375" s="118">
        <v>0</v>
      </c>
      <c r="X375" s="118">
        <f t="shared" si="74"/>
        <v>1</v>
      </c>
      <c r="Y375" s="96" t="s">
        <v>92</v>
      </c>
      <c r="Z375" s="117" t="s">
        <v>321</v>
      </c>
      <c r="AA375" s="117" t="s">
        <v>44</v>
      </c>
      <c r="AB375" s="117" t="s">
        <v>44</v>
      </c>
      <c r="AC375" s="117" t="s">
        <v>696</v>
      </c>
      <c r="AD375" s="117" t="s">
        <v>97</v>
      </c>
      <c r="AE375" s="117" t="s">
        <v>48</v>
      </c>
    </row>
    <row r="376" spans="1:31" ht="68.45" customHeight="1">
      <c r="A376" s="138"/>
      <c r="B376" s="138"/>
      <c r="C376" s="138"/>
      <c r="D376" s="138"/>
      <c r="E376" s="138"/>
      <c r="F376" s="96" t="s">
        <v>51</v>
      </c>
      <c r="G376" s="117" t="s">
        <v>57</v>
      </c>
      <c r="H376" s="117" t="s">
        <v>306</v>
      </c>
      <c r="I376" s="117" t="s">
        <v>71</v>
      </c>
      <c r="J376" s="117" t="s">
        <v>41</v>
      </c>
      <c r="K376" s="117" t="s">
        <v>262</v>
      </c>
      <c r="L376" s="117" t="s">
        <v>262</v>
      </c>
      <c r="M376" s="117" t="s">
        <v>262</v>
      </c>
      <c r="N376" s="91">
        <v>2</v>
      </c>
      <c r="O376" s="91">
        <v>1</v>
      </c>
      <c r="P376" s="93">
        <f t="shared" si="65"/>
        <v>2</v>
      </c>
      <c r="Q376" s="93" t="str">
        <f t="shared" si="71"/>
        <v>Bajo</v>
      </c>
      <c r="R376" s="91">
        <v>10</v>
      </c>
      <c r="S376" s="93">
        <f t="shared" si="72"/>
        <v>20</v>
      </c>
      <c r="T376" s="92" t="str">
        <f t="shared" si="76"/>
        <v>IV</v>
      </c>
      <c r="U376" s="93" t="str">
        <f t="shared" si="73"/>
        <v>Aceptable</v>
      </c>
      <c r="V376" s="118">
        <v>1</v>
      </c>
      <c r="W376" s="118">
        <v>0</v>
      </c>
      <c r="X376" s="118">
        <f t="shared" si="74"/>
        <v>1</v>
      </c>
      <c r="Y376" s="96" t="s">
        <v>620</v>
      </c>
      <c r="Z376" s="95" t="s">
        <v>310</v>
      </c>
      <c r="AA376" s="117" t="s">
        <v>44</v>
      </c>
      <c r="AB376" s="117" t="s">
        <v>44</v>
      </c>
      <c r="AC376" s="117" t="s">
        <v>695</v>
      </c>
      <c r="AD376" s="117" t="s">
        <v>311</v>
      </c>
      <c r="AE376" s="117" t="s">
        <v>48</v>
      </c>
    </row>
    <row r="377" spans="1:31" ht="68.45" customHeight="1">
      <c r="A377" s="138"/>
      <c r="B377" s="138"/>
      <c r="C377" s="138"/>
      <c r="D377" s="138"/>
      <c r="E377" s="138"/>
      <c r="F377" s="96" t="s">
        <v>51</v>
      </c>
      <c r="G377" s="117" t="s">
        <v>57</v>
      </c>
      <c r="H377" s="117" t="s">
        <v>325</v>
      </c>
      <c r="I377" s="117" t="s">
        <v>81</v>
      </c>
      <c r="J377" s="117" t="s">
        <v>82</v>
      </c>
      <c r="K377" s="117" t="s">
        <v>83</v>
      </c>
      <c r="L377" s="117" t="s">
        <v>94</v>
      </c>
      <c r="M377" s="117" t="s">
        <v>85</v>
      </c>
      <c r="N377" s="91">
        <v>2</v>
      </c>
      <c r="O377" s="91">
        <v>1</v>
      </c>
      <c r="P377" s="93">
        <f t="shared" si="65"/>
        <v>2</v>
      </c>
      <c r="Q377" s="93" t="str">
        <f t="shared" si="71"/>
        <v>Bajo</v>
      </c>
      <c r="R377" s="91">
        <v>10</v>
      </c>
      <c r="S377" s="93">
        <f t="shared" si="72"/>
        <v>20</v>
      </c>
      <c r="T377" s="92" t="str">
        <f t="shared" si="76"/>
        <v>IV</v>
      </c>
      <c r="U377" s="93" t="str">
        <f t="shared" si="73"/>
        <v>Aceptable</v>
      </c>
      <c r="V377" s="118">
        <v>1</v>
      </c>
      <c r="W377" s="118">
        <v>0</v>
      </c>
      <c r="X377" s="118">
        <f t="shared" si="74"/>
        <v>1</v>
      </c>
      <c r="Y377" s="96" t="s">
        <v>86</v>
      </c>
      <c r="Z377" s="117" t="s">
        <v>329</v>
      </c>
      <c r="AA377" s="117" t="s">
        <v>44</v>
      </c>
      <c r="AB377" s="117" t="s">
        <v>44</v>
      </c>
      <c r="AC377" s="117" t="s">
        <v>330</v>
      </c>
      <c r="AD377" s="117" t="s">
        <v>331</v>
      </c>
      <c r="AE377" s="117" t="s">
        <v>48</v>
      </c>
    </row>
    <row r="378" spans="1:31" ht="68.45" customHeight="1">
      <c r="A378" s="138"/>
      <c r="B378" s="138"/>
      <c r="C378" s="138"/>
      <c r="D378" s="138"/>
      <c r="E378" s="138"/>
      <c r="F378" s="96" t="s">
        <v>51</v>
      </c>
      <c r="G378" s="117" t="s">
        <v>58</v>
      </c>
      <c r="H378" s="117" t="s">
        <v>400</v>
      </c>
      <c r="I378" s="117" t="s">
        <v>401</v>
      </c>
      <c r="J378" s="117" t="s">
        <v>605</v>
      </c>
      <c r="K378" s="117" t="s">
        <v>262</v>
      </c>
      <c r="L378" s="117" t="s">
        <v>373</v>
      </c>
      <c r="M378" s="117" t="s">
        <v>374</v>
      </c>
      <c r="N378" s="91">
        <v>2</v>
      </c>
      <c r="O378" s="91">
        <v>3</v>
      </c>
      <c r="P378" s="92">
        <f t="shared" si="65"/>
        <v>6</v>
      </c>
      <c r="Q378" s="93" t="str">
        <f t="shared" si="71"/>
        <v>Medio</v>
      </c>
      <c r="R378" s="91">
        <v>60</v>
      </c>
      <c r="S378" s="93">
        <f t="shared" si="72"/>
        <v>360</v>
      </c>
      <c r="T378" s="93" t="str">
        <f t="shared" si="76"/>
        <v>II</v>
      </c>
      <c r="U378" s="93" t="str">
        <f t="shared" si="73"/>
        <v>No Aceptable o Aceptable con controles</v>
      </c>
      <c r="V378" s="118">
        <v>1</v>
      </c>
      <c r="W378" s="118">
        <v>0</v>
      </c>
      <c r="X378" s="118">
        <f t="shared" si="74"/>
        <v>1</v>
      </c>
      <c r="Y378" s="97" t="s">
        <v>606</v>
      </c>
      <c r="Z378" s="117" t="s">
        <v>376</v>
      </c>
      <c r="AA378" s="117" t="s">
        <v>48</v>
      </c>
      <c r="AB378" s="117" t="s">
        <v>48</v>
      </c>
      <c r="AC378" s="117" t="s">
        <v>48</v>
      </c>
      <c r="AD378" s="117" t="s">
        <v>703</v>
      </c>
      <c r="AE378" s="117" t="s">
        <v>48</v>
      </c>
    </row>
    <row r="379" spans="1:31" ht="68.45" customHeight="1">
      <c r="A379" s="138"/>
      <c r="B379" s="138"/>
      <c r="C379" s="138"/>
      <c r="D379" s="138"/>
      <c r="E379" s="138"/>
      <c r="F379" s="96" t="s">
        <v>51</v>
      </c>
      <c r="G379" s="117" t="s">
        <v>58</v>
      </c>
      <c r="H379" s="117" t="s">
        <v>370</v>
      </c>
      <c r="I379" s="117" t="s">
        <v>371</v>
      </c>
      <c r="J379" s="117" t="s">
        <v>607</v>
      </c>
      <c r="K379" s="117" t="s">
        <v>262</v>
      </c>
      <c r="L379" s="117" t="s">
        <v>373</v>
      </c>
      <c r="M379" s="117" t="s">
        <v>374</v>
      </c>
      <c r="N379" s="91">
        <v>2</v>
      </c>
      <c r="O379" s="91">
        <v>3</v>
      </c>
      <c r="P379" s="92">
        <f t="shared" si="65"/>
        <v>6</v>
      </c>
      <c r="Q379" s="93" t="str">
        <f t="shared" si="71"/>
        <v>Medio</v>
      </c>
      <c r="R379" s="91">
        <v>60</v>
      </c>
      <c r="S379" s="93">
        <f t="shared" si="72"/>
        <v>360</v>
      </c>
      <c r="T379" s="93" t="str">
        <f t="shared" si="76"/>
        <v>II</v>
      </c>
      <c r="U379" s="93" t="str">
        <f t="shared" si="73"/>
        <v>No Aceptable o Aceptable con controles</v>
      </c>
      <c r="V379" s="118">
        <v>1</v>
      </c>
      <c r="W379" s="118">
        <v>0</v>
      </c>
      <c r="X379" s="118">
        <f t="shared" si="74"/>
        <v>1</v>
      </c>
      <c r="Y379" s="97" t="s">
        <v>608</v>
      </c>
      <c r="Z379" s="117" t="s">
        <v>376</v>
      </c>
      <c r="AA379" s="117" t="s">
        <v>48</v>
      </c>
      <c r="AB379" s="117" t="s">
        <v>48</v>
      </c>
      <c r="AC379" s="117" t="s">
        <v>48</v>
      </c>
      <c r="AD379" s="117" t="s">
        <v>703</v>
      </c>
      <c r="AE379" s="117" t="s">
        <v>48</v>
      </c>
    </row>
    <row r="380" spans="1:31" ht="68.45" customHeight="1">
      <c r="A380" s="138"/>
      <c r="B380" s="138"/>
      <c r="C380" s="138"/>
      <c r="D380" s="138"/>
      <c r="E380" s="138"/>
      <c r="F380" s="96" t="s">
        <v>51</v>
      </c>
      <c r="G380" s="117" t="s">
        <v>68</v>
      </c>
      <c r="H380" s="117" t="s">
        <v>609</v>
      </c>
      <c r="I380" s="117" t="s">
        <v>610</v>
      </c>
      <c r="J380" s="117" t="s">
        <v>89</v>
      </c>
      <c r="K380" s="117" t="s">
        <v>42</v>
      </c>
      <c r="L380" s="117" t="s">
        <v>90</v>
      </c>
      <c r="M380" s="117" t="s">
        <v>91</v>
      </c>
      <c r="N380" s="91">
        <v>2</v>
      </c>
      <c r="O380" s="91">
        <v>1</v>
      </c>
      <c r="P380" s="92">
        <f t="shared" si="65"/>
        <v>2</v>
      </c>
      <c r="Q380" s="93" t="str">
        <f t="shared" si="71"/>
        <v>Bajo</v>
      </c>
      <c r="R380" s="91">
        <v>10</v>
      </c>
      <c r="S380" s="93">
        <f t="shared" si="72"/>
        <v>20</v>
      </c>
      <c r="T380" s="92" t="str">
        <f t="shared" si="76"/>
        <v>IV</v>
      </c>
      <c r="U380" s="93" t="str">
        <f t="shared" si="73"/>
        <v>Aceptable</v>
      </c>
      <c r="V380" s="118">
        <v>1</v>
      </c>
      <c r="W380" s="118">
        <v>0</v>
      </c>
      <c r="X380" s="118">
        <f t="shared" si="74"/>
        <v>1</v>
      </c>
      <c r="Y380" s="96" t="s">
        <v>86</v>
      </c>
      <c r="Z380" s="117" t="s">
        <v>611</v>
      </c>
      <c r="AA380" s="117" t="s">
        <v>44</v>
      </c>
      <c r="AB380" s="117" t="s">
        <v>44</v>
      </c>
      <c r="AC380" s="117" t="s">
        <v>612</v>
      </c>
      <c r="AD380" s="117" t="s">
        <v>613</v>
      </c>
      <c r="AE380" s="117" t="s">
        <v>48</v>
      </c>
    </row>
    <row r="381" spans="1:31" ht="68.45" customHeight="1">
      <c r="A381" s="139"/>
      <c r="B381" s="139"/>
      <c r="C381" s="139"/>
      <c r="D381" s="139"/>
      <c r="E381" s="139"/>
      <c r="F381" s="96" t="s">
        <v>51</v>
      </c>
      <c r="G381" s="117" t="s">
        <v>68</v>
      </c>
      <c r="H381" s="117" t="s">
        <v>609</v>
      </c>
      <c r="I381" s="117" t="s">
        <v>614</v>
      </c>
      <c r="J381" s="117" t="s">
        <v>89</v>
      </c>
      <c r="K381" s="117" t="s">
        <v>42</v>
      </c>
      <c r="L381" s="117" t="s">
        <v>90</v>
      </c>
      <c r="M381" s="117" t="s">
        <v>91</v>
      </c>
      <c r="N381" s="91">
        <v>2</v>
      </c>
      <c r="O381" s="91">
        <v>1</v>
      </c>
      <c r="P381" s="93">
        <f t="shared" si="65"/>
        <v>2</v>
      </c>
      <c r="Q381" s="93" t="str">
        <f t="shared" si="71"/>
        <v>Bajo</v>
      </c>
      <c r="R381" s="91">
        <v>10</v>
      </c>
      <c r="S381" s="93">
        <f t="shared" si="72"/>
        <v>20</v>
      </c>
      <c r="T381" s="92" t="str">
        <f t="shared" si="76"/>
        <v>IV</v>
      </c>
      <c r="U381" s="93" t="str">
        <f t="shared" si="73"/>
        <v>Aceptable</v>
      </c>
      <c r="V381" s="118">
        <v>1</v>
      </c>
      <c r="W381" s="118">
        <v>0</v>
      </c>
      <c r="X381" s="118">
        <f t="shared" si="74"/>
        <v>1</v>
      </c>
      <c r="Y381" s="96" t="s">
        <v>86</v>
      </c>
      <c r="Z381" s="117" t="s">
        <v>611</v>
      </c>
      <c r="AA381" s="117" t="s">
        <v>44</v>
      </c>
      <c r="AB381" s="117" t="s">
        <v>44</v>
      </c>
      <c r="AC381" s="117" t="s">
        <v>95</v>
      </c>
      <c r="AD381" s="117" t="s">
        <v>626</v>
      </c>
      <c r="AE381" s="117" t="s">
        <v>48</v>
      </c>
    </row>
    <row r="382" spans="1:31" ht="68.45" customHeight="1">
      <c r="A382" s="137" t="s">
        <v>36</v>
      </c>
      <c r="B382" s="133" t="s">
        <v>627</v>
      </c>
      <c r="C382" s="133" t="s">
        <v>627</v>
      </c>
      <c r="D382" s="133" t="s">
        <v>627</v>
      </c>
      <c r="E382" s="133" t="s">
        <v>627</v>
      </c>
      <c r="F382" s="96" t="s">
        <v>51</v>
      </c>
      <c r="G382" s="82" t="s">
        <v>58</v>
      </c>
      <c r="H382" s="82" t="s">
        <v>459</v>
      </c>
      <c r="I382" s="82" t="s">
        <v>509</v>
      </c>
      <c r="J382" s="82" t="s">
        <v>510</v>
      </c>
      <c r="K382" s="82" t="s">
        <v>262</v>
      </c>
      <c r="L382" s="82" t="s">
        <v>373</v>
      </c>
      <c r="M382" s="82" t="s">
        <v>374</v>
      </c>
      <c r="N382" s="91">
        <v>2</v>
      </c>
      <c r="O382" s="91">
        <v>3</v>
      </c>
      <c r="P382" s="92">
        <f t="shared" si="65"/>
        <v>6</v>
      </c>
      <c r="Q382" s="93" t="str">
        <f t="shared" si="71"/>
        <v>Medio</v>
      </c>
      <c r="R382" s="91">
        <v>10</v>
      </c>
      <c r="S382" s="93">
        <f t="shared" si="72"/>
        <v>60</v>
      </c>
      <c r="T382" s="93" t="str">
        <f t="shared" ref="T382:T421" si="77">IF(S382="","",IF(ISTEXT(S382),"IV",IF(S382=20,"IV",IF(AND(S382&gt;=40,S382&lt;=120),"III",IF(AND(S382&gt;=150,S382&lt;=500),"II",IF(AND(S382&gt;=600,S382&lt;=4000),"I","Error"))))))</f>
        <v>III</v>
      </c>
      <c r="U382" s="93" t="s">
        <v>198</v>
      </c>
      <c r="V382" s="137">
        <v>1</v>
      </c>
      <c r="W382" s="137">
        <v>1</v>
      </c>
      <c r="X382" s="137">
        <v>2</v>
      </c>
      <c r="Y382" s="97" t="s">
        <v>462</v>
      </c>
      <c r="Z382" s="82" t="s">
        <v>376</v>
      </c>
      <c r="AA382" s="82" t="s">
        <v>48</v>
      </c>
      <c r="AB382" s="82" t="s">
        <v>48</v>
      </c>
      <c r="AC382" s="82" t="s">
        <v>48</v>
      </c>
      <c r="AD382" s="82" t="s">
        <v>377</v>
      </c>
      <c r="AE382" s="117" t="s">
        <v>48</v>
      </c>
    </row>
    <row r="383" spans="1:31" ht="68.45" customHeight="1">
      <c r="A383" s="138"/>
      <c r="B383" s="133"/>
      <c r="C383" s="133"/>
      <c r="D383" s="133"/>
      <c r="E383" s="133"/>
      <c r="F383" s="96" t="s">
        <v>51</v>
      </c>
      <c r="G383" s="82" t="s">
        <v>58</v>
      </c>
      <c r="H383" s="82" t="s">
        <v>425</v>
      </c>
      <c r="I383" s="82" t="s">
        <v>426</v>
      </c>
      <c r="J383" s="82" t="s">
        <v>511</v>
      </c>
      <c r="K383" s="82" t="s">
        <v>262</v>
      </c>
      <c r="L383" s="82" t="s">
        <v>373</v>
      </c>
      <c r="M383" s="82" t="s">
        <v>374</v>
      </c>
      <c r="N383" s="91">
        <v>2</v>
      </c>
      <c r="O383" s="91">
        <v>3</v>
      </c>
      <c r="P383" s="92">
        <f t="shared" si="65"/>
        <v>6</v>
      </c>
      <c r="Q383" s="93" t="str">
        <f t="shared" si="71"/>
        <v>Medio</v>
      </c>
      <c r="R383" s="91">
        <v>10</v>
      </c>
      <c r="S383" s="93">
        <f t="shared" si="72"/>
        <v>60</v>
      </c>
      <c r="T383" s="93" t="str">
        <f t="shared" si="77"/>
        <v>III</v>
      </c>
      <c r="U383" s="93" t="s">
        <v>198</v>
      </c>
      <c r="V383" s="138"/>
      <c r="W383" s="138"/>
      <c r="X383" s="138"/>
      <c r="Y383" s="97" t="s">
        <v>628</v>
      </c>
      <c r="Z383" s="82" t="s">
        <v>376</v>
      </c>
      <c r="AA383" s="82" t="s">
        <v>48</v>
      </c>
      <c r="AB383" s="82" t="s">
        <v>48</v>
      </c>
      <c r="AC383" s="82" t="s">
        <v>48</v>
      </c>
      <c r="AD383" s="82" t="s">
        <v>377</v>
      </c>
      <c r="AE383" s="117" t="s">
        <v>48</v>
      </c>
    </row>
    <row r="384" spans="1:31" ht="68.45" customHeight="1">
      <c r="A384" s="138"/>
      <c r="B384" s="133"/>
      <c r="C384" s="133"/>
      <c r="D384" s="133"/>
      <c r="E384" s="133"/>
      <c r="F384" s="96" t="s">
        <v>51</v>
      </c>
      <c r="G384" s="82" t="s">
        <v>58</v>
      </c>
      <c r="H384" s="82" t="s">
        <v>400</v>
      </c>
      <c r="I384" s="82" t="s">
        <v>401</v>
      </c>
      <c r="J384" s="82" t="s">
        <v>605</v>
      </c>
      <c r="K384" s="82" t="s">
        <v>262</v>
      </c>
      <c r="L384" s="82" t="s">
        <v>373</v>
      </c>
      <c r="M384" s="82" t="s">
        <v>374</v>
      </c>
      <c r="N384" s="91">
        <v>2</v>
      </c>
      <c r="O384" s="91">
        <v>3</v>
      </c>
      <c r="P384" s="92">
        <f t="shared" si="65"/>
        <v>6</v>
      </c>
      <c r="Q384" s="93" t="str">
        <f t="shared" si="71"/>
        <v>Medio</v>
      </c>
      <c r="R384" s="91">
        <v>10</v>
      </c>
      <c r="S384" s="93">
        <f t="shared" si="72"/>
        <v>60</v>
      </c>
      <c r="T384" s="93" t="str">
        <f t="shared" si="77"/>
        <v>III</v>
      </c>
      <c r="U384" s="93" t="s">
        <v>198</v>
      </c>
      <c r="V384" s="138"/>
      <c r="W384" s="138"/>
      <c r="X384" s="138"/>
      <c r="Y384" s="97" t="s">
        <v>606</v>
      </c>
      <c r="Z384" s="82" t="s">
        <v>376</v>
      </c>
      <c r="AA384" s="82" t="s">
        <v>48</v>
      </c>
      <c r="AB384" s="82" t="s">
        <v>48</v>
      </c>
      <c r="AC384" s="82" t="s">
        <v>48</v>
      </c>
      <c r="AD384" s="82" t="s">
        <v>377</v>
      </c>
      <c r="AE384" s="117" t="s">
        <v>48</v>
      </c>
    </row>
    <row r="385" spans="1:31" ht="68.45" customHeight="1">
      <c r="A385" s="138"/>
      <c r="B385" s="133"/>
      <c r="C385" s="133"/>
      <c r="D385" s="133"/>
      <c r="E385" s="133"/>
      <c r="F385" s="96" t="s">
        <v>51</v>
      </c>
      <c r="G385" s="82" t="s">
        <v>58</v>
      </c>
      <c r="H385" s="82" t="s">
        <v>370</v>
      </c>
      <c r="I385" s="82" t="s">
        <v>371</v>
      </c>
      <c r="J385" s="82" t="s">
        <v>607</v>
      </c>
      <c r="K385" s="82" t="s">
        <v>262</v>
      </c>
      <c r="L385" s="82" t="s">
        <v>373</v>
      </c>
      <c r="M385" s="82" t="s">
        <v>374</v>
      </c>
      <c r="N385" s="91">
        <v>2</v>
      </c>
      <c r="O385" s="91">
        <v>3</v>
      </c>
      <c r="P385" s="92">
        <f t="shared" si="65"/>
        <v>6</v>
      </c>
      <c r="Q385" s="93" t="str">
        <f t="shared" si="71"/>
        <v>Medio</v>
      </c>
      <c r="R385" s="91">
        <v>10</v>
      </c>
      <c r="S385" s="93">
        <f t="shared" si="72"/>
        <v>60</v>
      </c>
      <c r="T385" s="93" t="str">
        <f t="shared" si="77"/>
        <v>III</v>
      </c>
      <c r="U385" s="93" t="s">
        <v>198</v>
      </c>
      <c r="V385" s="138"/>
      <c r="W385" s="138"/>
      <c r="X385" s="138"/>
      <c r="Y385" s="97" t="s">
        <v>608</v>
      </c>
      <c r="Z385" s="82" t="s">
        <v>376</v>
      </c>
      <c r="AA385" s="82" t="s">
        <v>48</v>
      </c>
      <c r="AB385" s="82" t="s">
        <v>48</v>
      </c>
      <c r="AC385" s="82" t="s">
        <v>48</v>
      </c>
      <c r="AD385" s="82" t="s">
        <v>377</v>
      </c>
      <c r="AE385" s="117" t="s">
        <v>48</v>
      </c>
    </row>
    <row r="386" spans="1:31" ht="68.45" customHeight="1">
      <c r="A386" s="138"/>
      <c r="B386" s="133"/>
      <c r="C386" s="133"/>
      <c r="D386" s="133"/>
      <c r="E386" s="133"/>
      <c r="F386" s="96" t="s">
        <v>51</v>
      </c>
      <c r="G386" s="105" t="s">
        <v>258</v>
      </c>
      <c r="H386" s="90" t="s">
        <v>259</v>
      </c>
      <c r="I386" s="82" t="s">
        <v>260</v>
      </c>
      <c r="J386" s="82" t="s">
        <v>398</v>
      </c>
      <c r="K386" s="82" t="s">
        <v>262</v>
      </c>
      <c r="L386" s="82" t="s">
        <v>263</v>
      </c>
      <c r="M386" s="82" t="s">
        <v>264</v>
      </c>
      <c r="N386" s="90">
        <v>2</v>
      </c>
      <c r="O386" s="90">
        <v>3</v>
      </c>
      <c r="P386" s="92">
        <f t="shared" si="65"/>
        <v>6</v>
      </c>
      <c r="Q386" s="90">
        <v>10</v>
      </c>
      <c r="R386" s="92">
        <v>60</v>
      </c>
      <c r="S386" s="93">
        <f t="shared" si="72"/>
        <v>360</v>
      </c>
      <c r="T386" s="93" t="str">
        <f t="shared" si="77"/>
        <v>II</v>
      </c>
      <c r="U386" s="93" t="str">
        <f t="shared" si="73"/>
        <v>No Aceptable o Aceptable con controles</v>
      </c>
      <c r="V386" s="138"/>
      <c r="W386" s="138"/>
      <c r="X386" s="138"/>
      <c r="Y386" s="94" t="s">
        <v>265</v>
      </c>
      <c r="Z386" s="82" t="s">
        <v>266</v>
      </c>
      <c r="AA386" s="82" t="s">
        <v>48</v>
      </c>
      <c r="AB386" s="82" t="s">
        <v>48</v>
      </c>
      <c r="AC386" s="82" t="s">
        <v>48</v>
      </c>
      <c r="AD386" s="82" t="s">
        <v>268</v>
      </c>
      <c r="AE386" s="117" t="s">
        <v>324</v>
      </c>
    </row>
    <row r="387" spans="1:31" ht="68.45" customHeight="1">
      <c r="A387" s="138"/>
      <c r="B387" s="133"/>
      <c r="C387" s="133"/>
      <c r="D387" s="133"/>
      <c r="E387" s="133"/>
      <c r="F387" s="96" t="s">
        <v>51</v>
      </c>
      <c r="G387" s="105" t="s">
        <v>258</v>
      </c>
      <c r="H387" s="82" t="s">
        <v>270</v>
      </c>
      <c r="I387" s="82" t="s">
        <v>271</v>
      </c>
      <c r="J387" s="82" t="s">
        <v>272</v>
      </c>
      <c r="K387" s="82" t="s">
        <v>262</v>
      </c>
      <c r="L387" s="82" t="s">
        <v>262</v>
      </c>
      <c r="M387" s="82" t="s">
        <v>262</v>
      </c>
      <c r="N387" s="90">
        <v>2</v>
      </c>
      <c r="O387" s="90">
        <v>1</v>
      </c>
      <c r="P387" s="92">
        <f t="shared" si="65"/>
        <v>2</v>
      </c>
      <c r="Q387" s="90">
        <v>10</v>
      </c>
      <c r="R387" s="92">
        <v>20</v>
      </c>
      <c r="S387" s="93">
        <f t="shared" si="72"/>
        <v>40</v>
      </c>
      <c r="T387" s="93" t="str">
        <f t="shared" si="77"/>
        <v>III</v>
      </c>
      <c r="U387" s="93" t="s">
        <v>198</v>
      </c>
      <c r="V387" s="138"/>
      <c r="W387" s="138"/>
      <c r="X387" s="138"/>
      <c r="Y387" s="96" t="s">
        <v>273</v>
      </c>
      <c r="Z387" s="82" t="s">
        <v>266</v>
      </c>
      <c r="AA387" s="82" t="s">
        <v>48</v>
      </c>
      <c r="AB387" s="82" t="s">
        <v>48</v>
      </c>
      <c r="AC387" s="82" t="s">
        <v>48</v>
      </c>
      <c r="AD387" s="82" t="s">
        <v>274</v>
      </c>
      <c r="AE387" s="117" t="s">
        <v>324</v>
      </c>
    </row>
    <row r="388" spans="1:31" ht="68.45" customHeight="1">
      <c r="A388" s="138"/>
      <c r="B388" s="133"/>
      <c r="C388" s="133"/>
      <c r="D388" s="133"/>
      <c r="E388" s="133"/>
      <c r="F388" s="96" t="s">
        <v>51</v>
      </c>
      <c r="G388" s="82" t="s">
        <v>46</v>
      </c>
      <c r="H388" s="82" t="s">
        <v>288</v>
      </c>
      <c r="I388" s="82" t="s">
        <v>345</v>
      </c>
      <c r="J388" s="82" t="s">
        <v>346</v>
      </c>
      <c r="K388" s="82" t="s">
        <v>262</v>
      </c>
      <c r="L388" s="82" t="s">
        <v>291</v>
      </c>
      <c r="M388" s="82" t="s">
        <v>292</v>
      </c>
      <c r="N388" s="90">
        <v>2</v>
      </c>
      <c r="O388" s="90">
        <v>1</v>
      </c>
      <c r="P388" s="92">
        <f t="shared" si="65"/>
        <v>2</v>
      </c>
      <c r="Q388" s="93" t="str">
        <f t="shared" ref="Q388:Q421" si="78">IF(P388="","",IF(ISTEXT(P388),"N/A",IF(OR(P388=2,P388=4),"Bajo",IF(OR(P388=6,P388=8),"Medio",IF(OR(P388=10,P388=12,P388=18,P388=20),"Alto",IF(OR(P388=24,P388=30,P388=40),"Muy Alto","Error"))))))</f>
        <v>Bajo</v>
      </c>
      <c r="R388" s="90">
        <v>10</v>
      </c>
      <c r="S388" s="93">
        <f t="shared" si="72"/>
        <v>20</v>
      </c>
      <c r="T388" s="92" t="str">
        <f t="shared" si="77"/>
        <v>IV</v>
      </c>
      <c r="U388" s="93" t="str">
        <f t="shared" si="73"/>
        <v>Aceptable</v>
      </c>
      <c r="V388" s="138"/>
      <c r="W388" s="138"/>
      <c r="X388" s="138"/>
      <c r="Y388" s="96" t="s">
        <v>347</v>
      </c>
      <c r="Z388" s="82" t="s">
        <v>294</v>
      </c>
      <c r="AA388" s="82" t="s">
        <v>48</v>
      </c>
      <c r="AB388" s="82" t="s">
        <v>48</v>
      </c>
      <c r="AC388" s="82" t="s">
        <v>348</v>
      </c>
      <c r="AD388" s="82" t="s">
        <v>296</v>
      </c>
      <c r="AE388" s="117" t="s">
        <v>48</v>
      </c>
    </row>
    <row r="389" spans="1:31" ht="68.45" customHeight="1">
      <c r="A389" s="138"/>
      <c r="B389" s="133"/>
      <c r="C389" s="133"/>
      <c r="D389" s="133"/>
      <c r="E389" s="133"/>
      <c r="F389" s="96" t="s">
        <v>51</v>
      </c>
      <c r="G389" s="82" t="s">
        <v>46</v>
      </c>
      <c r="H389" s="82" t="s">
        <v>59</v>
      </c>
      <c r="I389" s="82" t="s">
        <v>629</v>
      </c>
      <c r="J389" s="82" t="s">
        <v>450</v>
      </c>
      <c r="K389" s="82" t="s">
        <v>262</v>
      </c>
      <c r="L389" s="82" t="s">
        <v>291</v>
      </c>
      <c r="M389" s="82" t="s">
        <v>292</v>
      </c>
      <c r="N389" s="90">
        <v>2</v>
      </c>
      <c r="O389" s="90">
        <v>1</v>
      </c>
      <c r="P389" s="92">
        <f t="shared" si="65"/>
        <v>2</v>
      </c>
      <c r="Q389" s="93" t="str">
        <f t="shared" si="78"/>
        <v>Bajo</v>
      </c>
      <c r="R389" s="90">
        <v>10</v>
      </c>
      <c r="S389" s="93">
        <f t="shared" si="72"/>
        <v>20</v>
      </c>
      <c r="T389" s="92" t="str">
        <f t="shared" si="77"/>
        <v>IV</v>
      </c>
      <c r="U389" s="93" t="str">
        <f t="shared" si="73"/>
        <v>Aceptable</v>
      </c>
      <c r="V389" s="138"/>
      <c r="W389" s="138"/>
      <c r="X389" s="138"/>
      <c r="Y389" s="96" t="s">
        <v>347</v>
      </c>
      <c r="Z389" s="82" t="s">
        <v>294</v>
      </c>
      <c r="AA389" s="82" t="s">
        <v>48</v>
      </c>
      <c r="AB389" s="82" t="s">
        <v>48</v>
      </c>
      <c r="AC389" s="82" t="s">
        <v>348</v>
      </c>
      <c r="AD389" s="82" t="s">
        <v>296</v>
      </c>
      <c r="AE389" s="117" t="s">
        <v>48</v>
      </c>
    </row>
    <row r="390" spans="1:31" ht="68.45" customHeight="1">
      <c r="A390" s="138"/>
      <c r="B390" s="133"/>
      <c r="C390" s="133"/>
      <c r="D390" s="133"/>
      <c r="E390" s="133"/>
      <c r="F390" s="96" t="s">
        <v>51</v>
      </c>
      <c r="G390" s="82" t="s">
        <v>57</v>
      </c>
      <c r="H390" s="82" t="s">
        <v>325</v>
      </c>
      <c r="I390" s="82" t="s">
        <v>326</v>
      </c>
      <c r="J390" s="82" t="s">
        <v>327</v>
      </c>
      <c r="K390" s="82" t="s">
        <v>83</v>
      </c>
      <c r="L390" s="82" t="s">
        <v>94</v>
      </c>
      <c r="M390" s="82" t="s">
        <v>85</v>
      </c>
      <c r="N390" s="90">
        <v>6</v>
      </c>
      <c r="O390" s="90">
        <v>3</v>
      </c>
      <c r="P390" s="92">
        <f t="shared" si="65"/>
        <v>18</v>
      </c>
      <c r="Q390" s="93" t="str">
        <f t="shared" si="78"/>
        <v>Alto</v>
      </c>
      <c r="R390" s="90">
        <v>25</v>
      </c>
      <c r="S390" s="93">
        <f t="shared" si="72"/>
        <v>450</v>
      </c>
      <c r="T390" s="93" t="str">
        <f t="shared" si="77"/>
        <v>II</v>
      </c>
      <c r="U390" s="93" t="str">
        <f t="shared" si="73"/>
        <v>No Aceptable o Aceptable con controles</v>
      </c>
      <c r="V390" s="138"/>
      <c r="W390" s="138"/>
      <c r="X390" s="138"/>
      <c r="Y390" s="96" t="s">
        <v>86</v>
      </c>
      <c r="Z390" s="82" t="s">
        <v>329</v>
      </c>
      <c r="AA390" s="82" t="s">
        <v>48</v>
      </c>
      <c r="AB390" s="82" t="s">
        <v>44</v>
      </c>
      <c r="AC390" s="82" t="s">
        <v>330</v>
      </c>
      <c r="AD390" s="82" t="s">
        <v>630</v>
      </c>
      <c r="AE390" s="117" t="s">
        <v>48</v>
      </c>
    </row>
    <row r="391" spans="1:31" ht="68.45" customHeight="1">
      <c r="A391" s="138"/>
      <c r="B391" s="133"/>
      <c r="C391" s="133"/>
      <c r="D391" s="133"/>
      <c r="E391" s="133"/>
      <c r="F391" s="96" t="s">
        <v>51</v>
      </c>
      <c r="G391" s="82" t="s">
        <v>57</v>
      </c>
      <c r="H391" s="82" t="s">
        <v>306</v>
      </c>
      <c r="I391" s="82" t="s">
        <v>352</v>
      </c>
      <c r="J391" s="82" t="s">
        <v>41</v>
      </c>
      <c r="K391" s="82" t="s">
        <v>262</v>
      </c>
      <c r="L391" s="82" t="s">
        <v>262</v>
      </c>
      <c r="M391" s="82" t="s">
        <v>308</v>
      </c>
      <c r="N391" s="90">
        <v>2</v>
      </c>
      <c r="O391" s="90">
        <v>3</v>
      </c>
      <c r="P391" s="92">
        <f t="shared" si="65"/>
        <v>6</v>
      </c>
      <c r="Q391" s="93" t="str">
        <f t="shared" si="78"/>
        <v>Medio</v>
      </c>
      <c r="R391" s="90">
        <v>10</v>
      </c>
      <c r="S391" s="93">
        <f t="shared" si="72"/>
        <v>60</v>
      </c>
      <c r="T391" s="93" t="str">
        <f t="shared" si="77"/>
        <v>III</v>
      </c>
      <c r="U391" s="93" t="s">
        <v>198</v>
      </c>
      <c r="V391" s="138"/>
      <c r="W391" s="138"/>
      <c r="X391" s="138"/>
      <c r="Y391" s="94" t="s">
        <v>353</v>
      </c>
      <c r="Z391" s="95" t="s">
        <v>310</v>
      </c>
      <c r="AA391" s="89" t="s">
        <v>354</v>
      </c>
      <c r="AB391" s="89" t="s">
        <v>354</v>
      </c>
      <c r="AC391" s="82" t="s">
        <v>48</v>
      </c>
      <c r="AD391" s="82" t="s">
        <v>311</v>
      </c>
      <c r="AE391" s="117" t="s">
        <v>48</v>
      </c>
    </row>
    <row r="392" spans="1:31" ht="68.45" customHeight="1">
      <c r="A392" s="138"/>
      <c r="B392" s="133"/>
      <c r="C392" s="133"/>
      <c r="D392" s="133"/>
      <c r="E392" s="133"/>
      <c r="F392" s="89" t="s">
        <v>51</v>
      </c>
      <c r="G392" s="82" t="s">
        <v>57</v>
      </c>
      <c r="H392" s="82" t="s">
        <v>40</v>
      </c>
      <c r="I392" s="83" t="s">
        <v>297</v>
      </c>
      <c r="J392" s="83" t="s">
        <v>298</v>
      </c>
      <c r="K392" s="83" t="s">
        <v>299</v>
      </c>
      <c r="L392" s="82" t="s">
        <v>300</v>
      </c>
      <c r="M392" s="82" t="s">
        <v>301</v>
      </c>
      <c r="N392" s="91">
        <v>2</v>
      </c>
      <c r="O392" s="91">
        <v>4</v>
      </c>
      <c r="P392" s="92">
        <f t="shared" si="65"/>
        <v>8</v>
      </c>
      <c r="Q392" s="93" t="str">
        <f t="shared" si="78"/>
        <v>Medio</v>
      </c>
      <c r="R392" s="91">
        <v>60</v>
      </c>
      <c r="S392" s="93">
        <f t="shared" si="72"/>
        <v>480</v>
      </c>
      <c r="T392" s="93" t="str">
        <f t="shared" si="77"/>
        <v>II</v>
      </c>
      <c r="U392" s="93" t="str">
        <f t="shared" si="73"/>
        <v>No Aceptable o Aceptable con controles</v>
      </c>
      <c r="V392" s="138"/>
      <c r="W392" s="138"/>
      <c r="X392" s="138"/>
      <c r="Y392" s="94" t="s">
        <v>302</v>
      </c>
      <c r="Z392" s="82" t="s">
        <v>303</v>
      </c>
      <c r="AA392" s="95" t="s">
        <v>44</v>
      </c>
      <c r="AB392" s="82" t="s">
        <v>48</v>
      </c>
      <c r="AC392" s="82" t="s">
        <v>304</v>
      </c>
      <c r="AD392" s="82" t="s">
        <v>305</v>
      </c>
      <c r="AE392" s="117" t="s">
        <v>48</v>
      </c>
    </row>
    <row r="393" spans="1:31" ht="68.45" customHeight="1">
      <c r="A393" s="138"/>
      <c r="B393" s="133"/>
      <c r="C393" s="133"/>
      <c r="D393" s="133"/>
      <c r="E393" s="133"/>
      <c r="F393" s="96" t="s">
        <v>64</v>
      </c>
      <c r="G393" s="82" t="s">
        <v>57</v>
      </c>
      <c r="H393" s="82" t="s">
        <v>317</v>
      </c>
      <c r="I393" s="82" t="s">
        <v>604</v>
      </c>
      <c r="J393" s="82" t="s">
        <v>75</v>
      </c>
      <c r="K393" s="82" t="s">
        <v>42</v>
      </c>
      <c r="L393" s="82" t="s">
        <v>263</v>
      </c>
      <c r="M393" s="82" t="s">
        <v>42</v>
      </c>
      <c r="N393" s="91">
        <v>2</v>
      </c>
      <c r="O393" s="91">
        <v>1</v>
      </c>
      <c r="P393" s="92">
        <f t="shared" si="65"/>
        <v>2</v>
      </c>
      <c r="Q393" s="93" t="str">
        <f t="shared" si="78"/>
        <v>Bajo</v>
      </c>
      <c r="R393" s="91">
        <v>10</v>
      </c>
      <c r="S393" s="93">
        <f t="shared" si="72"/>
        <v>20</v>
      </c>
      <c r="T393" s="92" t="str">
        <f t="shared" si="77"/>
        <v>IV</v>
      </c>
      <c r="U393" s="93" t="str">
        <f t="shared" si="73"/>
        <v>Aceptable</v>
      </c>
      <c r="V393" s="138"/>
      <c r="W393" s="138"/>
      <c r="X393" s="138"/>
      <c r="Y393" s="96" t="s">
        <v>92</v>
      </c>
      <c r="Z393" s="82" t="s">
        <v>321</v>
      </c>
      <c r="AA393" s="82" t="s">
        <v>44</v>
      </c>
      <c r="AB393" s="82" t="s">
        <v>44</v>
      </c>
      <c r="AC393" s="82" t="s">
        <v>96</v>
      </c>
      <c r="AD393" s="82" t="s">
        <v>97</v>
      </c>
      <c r="AE393" s="117" t="s">
        <v>48</v>
      </c>
    </row>
    <row r="394" spans="1:31" ht="68.45" customHeight="1">
      <c r="A394" s="138"/>
      <c r="B394" s="133"/>
      <c r="C394" s="133"/>
      <c r="D394" s="133"/>
      <c r="E394" s="133"/>
      <c r="F394" s="96" t="s">
        <v>64</v>
      </c>
      <c r="G394" s="82" t="s">
        <v>57</v>
      </c>
      <c r="H394" s="82" t="s">
        <v>332</v>
      </c>
      <c r="I394" s="82" t="s">
        <v>631</v>
      </c>
      <c r="J394" s="82" t="s">
        <v>438</v>
      </c>
      <c r="K394" s="82" t="s">
        <v>439</v>
      </c>
      <c r="L394" s="82" t="s">
        <v>385</v>
      </c>
      <c r="M394" s="82" t="s">
        <v>358</v>
      </c>
      <c r="N394" s="91">
        <v>2</v>
      </c>
      <c r="O394" s="91">
        <v>1</v>
      </c>
      <c r="P394" s="92">
        <f t="shared" si="65"/>
        <v>2</v>
      </c>
      <c r="Q394" s="93" t="str">
        <f t="shared" si="78"/>
        <v>Bajo</v>
      </c>
      <c r="R394" s="91">
        <v>10</v>
      </c>
      <c r="S394" s="93">
        <f t="shared" si="72"/>
        <v>20</v>
      </c>
      <c r="T394" s="92" t="str">
        <f t="shared" si="77"/>
        <v>IV</v>
      </c>
      <c r="U394" s="93" t="str">
        <f t="shared" si="73"/>
        <v>Aceptable</v>
      </c>
      <c r="V394" s="138"/>
      <c r="W394" s="138"/>
      <c r="X394" s="138"/>
      <c r="Y394" s="96" t="s">
        <v>336</v>
      </c>
      <c r="Z394" s="82" t="s">
        <v>337</v>
      </c>
      <c r="AA394" s="82" t="s">
        <v>44</v>
      </c>
      <c r="AB394" s="82" t="s">
        <v>632</v>
      </c>
      <c r="AC394" s="82" t="s">
        <v>633</v>
      </c>
      <c r="AD394" s="82" t="s">
        <v>634</v>
      </c>
      <c r="AE394" s="117" t="s">
        <v>48</v>
      </c>
    </row>
    <row r="395" spans="1:31" ht="68.45" customHeight="1">
      <c r="A395" s="138"/>
      <c r="B395" s="133"/>
      <c r="C395" s="133"/>
      <c r="D395" s="133"/>
      <c r="E395" s="133"/>
      <c r="F395" s="96" t="s">
        <v>64</v>
      </c>
      <c r="G395" s="82" t="s">
        <v>68</v>
      </c>
      <c r="H395" s="82" t="s">
        <v>621</v>
      </c>
      <c r="I395" s="82" t="s">
        <v>614</v>
      </c>
      <c r="J395" s="82" t="s">
        <v>89</v>
      </c>
      <c r="K395" s="82" t="s">
        <v>42</v>
      </c>
      <c r="L395" s="82" t="s">
        <v>90</v>
      </c>
      <c r="M395" s="82" t="s">
        <v>91</v>
      </c>
      <c r="N395" s="91">
        <v>2</v>
      </c>
      <c r="O395" s="91">
        <v>1</v>
      </c>
      <c r="P395" s="92">
        <f t="shared" si="65"/>
        <v>2</v>
      </c>
      <c r="Q395" s="93" t="str">
        <f t="shared" si="78"/>
        <v>Bajo</v>
      </c>
      <c r="R395" s="91">
        <v>10</v>
      </c>
      <c r="S395" s="93">
        <f t="shared" si="72"/>
        <v>20</v>
      </c>
      <c r="T395" s="92" t="str">
        <f t="shared" si="77"/>
        <v>IV</v>
      </c>
      <c r="U395" s="93" t="str">
        <f t="shared" si="73"/>
        <v>Aceptable</v>
      </c>
      <c r="V395" s="138"/>
      <c r="W395" s="138"/>
      <c r="X395" s="138"/>
      <c r="Y395" s="96" t="s">
        <v>86</v>
      </c>
      <c r="Z395" s="82" t="s">
        <v>611</v>
      </c>
      <c r="AA395" s="82" t="s">
        <v>44</v>
      </c>
      <c r="AB395" s="82" t="s">
        <v>44</v>
      </c>
      <c r="AC395" s="82" t="s">
        <v>612</v>
      </c>
      <c r="AD395" s="82" t="s">
        <v>613</v>
      </c>
      <c r="AE395" s="117" t="s">
        <v>48</v>
      </c>
    </row>
    <row r="396" spans="1:31" ht="68.45" customHeight="1">
      <c r="A396" s="138"/>
      <c r="B396" s="133"/>
      <c r="C396" s="133"/>
      <c r="D396" s="133"/>
      <c r="E396" s="133"/>
      <c r="F396" s="96" t="s">
        <v>64</v>
      </c>
      <c r="G396" s="82" t="s">
        <v>68</v>
      </c>
      <c r="H396" s="82" t="s">
        <v>621</v>
      </c>
      <c r="I396" s="82" t="s">
        <v>610</v>
      </c>
      <c r="J396" s="82" t="s">
        <v>89</v>
      </c>
      <c r="K396" s="82" t="s">
        <v>42</v>
      </c>
      <c r="L396" s="82" t="s">
        <v>90</v>
      </c>
      <c r="M396" s="82" t="s">
        <v>91</v>
      </c>
      <c r="N396" s="91">
        <v>2</v>
      </c>
      <c r="O396" s="91">
        <v>1</v>
      </c>
      <c r="P396" s="92">
        <f t="shared" si="65"/>
        <v>2</v>
      </c>
      <c r="Q396" s="93" t="str">
        <f t="shared" si="78"/>
        <v>Bajo</v>
      </c>
      <c r="R396" s="91">
        <v>10</v>
      </c>
      <c r="S396" s="93">
        <f t="shared" si="72"/>
        <v>20</v>
      </c>
      <c r="T396" s="92" t="str">
        <f t="shared" si="77"/>
        <v>IV</v>
      </c>
      <c r="U396" s="93" t="str">
        <f t="shared" si="73"/>
        <v>Aceptable</v>
      </c>
      <c r="V396" s="138"/>
      <c r="W396" s="138"/>
      <c r="X396" s="138"/>
      <c r="Y396" s="96" t="s">
        <v>86</v>
      </c>
      <c r="Z396" s="82" t="s">
        <v>611</v>
      </c>
      <c r="AA396" s="82" t="s">
        <v>44</v>
      </c>
      <c r="AB396" s="82" t="s">
        <v>44</v>
      </c>
      <c r="AC396" s="82" t="s">
        <v>612</v>
      </c>
      <c r="AD396" s="82" t="s">
        <v>613</v>
      </c>
      <c r="AE396" s="117" t="s">
        <v>48</v>
      </c>
    </row>
    <row r="397" spans="1:31" ht="68.45" customHeight="1">
      <c r="A397" s="139"/>
      <c r="B397" s="133"/>
      <c r="C397" s="133"/>
      <c r="D397" s="133"/>
      <c r="E397" s="133"/>
      <c r="F397" s="103" t="s">
        <v>55</v>
      </c>
      <c r="G397" s="82" t="s">
        <v>61</v>
      </c>
      <c r="H397" s="103" t="s">
        <v>355</v>
      </c>
      <c r="I397" s="103" t="s">
        <v>356</v>
      </c>
      <c r="J397" s="82" t="s">
        <v>357</v>
      </c>
      <c r="K397" s="82" t="s">
        <v>358</v>
      </c>
      <c r="L397" s="82" t="s">
        <v>358</v>
      </c>
      <c r="M397" s="82" t="s">
        <v>359</v>
      </c>
      <c r="N397" s="91">
        <v>2</v>
      </c>
      <c r="O397" s="91">
        <v>1</v>
      </c>
      <c r="P397" s="92">
        <f t="shared" si="65"/>
        <v>2</v>
      </c>
      <c r="Q397" s="93" t="str">
        <f t="shared" si="78"/>
        <v>Bajo</v>
      </c>
      <c r="R397" s="91">
        <v>10</v>
      </c>
      <c r="S397" s="93">
        <f t="shared" si="72"/>
        <v>20</v>
      </c>
      <c r="T397" s="92" t="str">
        <f t="shared" si="77"/>
        <v>IV</v>
      </c>
      <c r="U397" s="93" t="str">
        <f t="shared" si="73"/>
        <v>Aceptable</v>
      </c>
      <c r="V397" s="139"/>
      <c r="W397" s="139"/>
      <c r="X397" s="139"/>
      <c r="Y397" s="82" t="s">
        <v>360</v>
      </c>
      <c r="Z397" s="82" t="s">
        <v>285</v>
      </c>
      <c r="AA397" s="82" t="s">
        <v>44</v>
      </c>
      <c r="AB397" s="82" t="s">
        <v>44</v>
      </c>
      <c r="AC397" s="82" t="s">
        <v>44</v>
      </c>
      <c r="AD397" s="82" t="s">
        <v>361</v>
      </c>
      <c r="AE397" s="117" t="s">
        <v>324</v>
      </c>
    </row>
    <row r="398" spans="1:31" ht="68.45" customHeight="1">
      <c r="A398" s="133" t="s">
        <v>394</v>
      </c>
      <c r="B398" s="133" t="s">
        <v>635</v>
      </c>
      <c r="C398" s="133" t="s">
        <v>636</v>
      </c>
      <c r="D398" s="133" t="s">
        <v>636</v>
      </c>
      <c r="E398" s="137" t="s">
        <v>636</v>
      </c>
      <c r="F398" s="96" t="s">
        <v>51</v>
      </c>
      <c r="G398" s="82" t="s">
        <v>58</v>
      </c>
      <c r="H398" s="82" t="s">
        <v>459</v>
      </c>
      <c r="I398" s="82" t="s">
        <v>509</v>
      </c>
      <c r="J398" s="82" t="s">
        <v>510</v>
      </c>
      <c r="K398" s="82" t="s">
        <v>262</v>
      </c>
      <c r="L398" s="82" t="s">
        <v>373</v>
      </c>
      <c r="M398" s="82" t="s">
        <v>374</v>
      </c>
      <c r="N398" s="91">
        <v>2</v>
      </c>
      <c r="O398" s="91">
        <v>3</v>
      </c>
      <c r="P398" s="92">
        <f t="shared" si="65"/>
        <v>6</v>
      </c>
      <c r="Q398" s="93" t="str">
        <f t="shared" si="78"/>
        <v>Medio</v>
      </c>
      <c r="R398" s="91">
        <v>10</v>
      </c>
      <c r="S398" s="93">
        <f t="shared" si="72"/>
        <v>60</v>
      </c>
      <c r="T398" s="93" t="str">
        <f t="shared" si="77"/>
        <v>III</v>
      </c>
      <c r="U398" s="93" t="s">
        <v>198</v>
      </c>
      <c r="V398" s="137">
        <v>1</v>
      </c>
      <c r="W398" s="137">
        <v>0</v>
      </c>
      <c r="X398" s="82">
        <v>1</v>
      </c>
      <c r="Y398" s="97" t="s">
        <v>462</v>
      </c>
      <c r="Z398" s="82" t="s">
        <v>376</v>
      </c>
      <c r="AA398" s="82" t="s">
        <v>48</v>
      </c>
      <c r="AB398" s="82" t="s">
        <v>48</v>
      </c>
      <c r="AC398" s="82" t="s">
        <v>48</v>
      </c>
      <c r="AD398" s="82" t="s">
        <v>377</v>
      </c>
      <c r="AE398" s="117" t="s">
        <v>48</v>
      </c>
    </row>
    <row r="399" spans="1:31" ht="68.45" customHeight="1">
      <c r="A399" s="133"/>
      <c r="B399" s="133"/>
      <c r="C399" s="133"/>
      <c r="D399" s="133"/>
      <c r="E399" s="138"/>
      <c r="F399" s="96" t="s">
        <v>51</v>
      </c>
      <c r="G399" s="82" t="s">
        <v>58</v>
      </c>
      <c r="H399" s="82" t="s">
        <v>425</v>
      </c>
      <c r="I399" s="82" t="s">
        <v>426</v>
      </c>
      <c r="J399" s="82" t="s">
        <v>511</v>
      </c>
      <c r="K399" s="82" t="s">
        <v>262</v>
      </c>
      <c r="L399" s="82" t="s">
        <v>373</v>
      </c>
      <c r="M399" s="82" t="s">
        <v>374</v>
      </c>
      <c r="N399" s="91">
        <v>2</v>
      </c>
      <c r="O399" s="91">
        <v>3</v>
      </c>
      <c r="P399" s="92">
        <f t="shared" si="65"/>
        <v>6</v>
      </c>
      <c r="Q399" s="93" t="str">
        <f t="shared" si="78"/>
        <v>Medio</v>
      </c>
      <c r="R399" s="91">
        <v>10</v>
      </c>
      <c r="S399" s="93">
        <f t="shared" si="72"/>
        <v>60</v>
      </c>
      <c r="T399" s="93" t="str">
        <f t="shared" si="77"/>
        <v>III</v>
      </c>
      <c r="U399" s="93" t="s">
        <v>198</v>
      </c>
      <c r="V399" s="138"/>
      <c r="W399" s="138"/>
      <c r="X399" s="82">
        <v>1</v>
      </c>
      <c r="Y399" s="97" t="s">
        <v>628</v>
      </c>
      <c r="Z399" s="82" t="s">
        <v>376</v>
      </c>
      <c r="AA399" s="82" t="s">
        <v>48</v>
      </c>
      <c r="AB399" s="82" t="s">
        <v>48</v>
      </c>
      <c r="AC399" s="82" t="s">
        <v>48</v>
      </c>
      <c r="AD399" s="82" t="s">
        <v>377</v>
      </c>
      <c r="AE399" s="117" t="s">
        <v>48</v>
      </c>
    </row>
    <row r="400" spans="1:31" ht="68.45" customHeight="1">
      <c r="A400" s="133"/>
      <c r="B400" s="133"/>
      <c r="C400" s="133"/>
      <c r="D400" s="133"/>
      <c r="E400" s="138"/>
      <c r="F400" s="96" t="s">
        <v>51</v>
      </c>
      <c r="G400" s="82" t="s">
        <v>58</v>
      </c>
      <c r="H400" s="82" t="s">
        <v>400</v>
      </c>
      <c r="I400" s="82" t="s">
        <v>401</v>
      </c>
      <c r="J400" s="82" t="s">
        <v>605</v>
      </c>
      <c r="K400" s="82" t="s">
        <v>262</v>
      </c>
      <c r="L400" s="82" t="s">
        <v>373</v>
      </c>
      <c r="M400" s="82" t="s">
        <v>374</v>
      </c>
      <c r="N400" s="91">
        <v>2</v>
      </c>
      <c r="O400" s="91">
        <v>3</v>
      </c>
      <c r="P400" s="92">
        <f t="shared" si="65"/>
        <v>6</v>
      </c>
      <c r="Q400" s="93" t="str">
        <f t="shared" si="78"/>
        <v>Medio</v>
      </c>
      <c r="R400" s="91">
        <v>10</v>
      </c>
      <c r="S400" s="93">
        <f t="shared" si="72"/>
        <v>60</v>
      </c>
      <c r="T400" s="93" t="str">
        <f t="shared" si="77"/>
        <v>III</v>
      </c>
      <c r="U400" s="93" t="s">
        <v>198</v>
      </c>
      <c r="V400" s="138"/>
      <c r="W400" s="138"/>
      <c r="X400" s="82">
        <f>V400+W400</f>
        <v>0</v>
      </c>
      <c r="Y400" s="97" t="s">
        <v>606</v>
      </c>
      <c r="Z400" s="82" t="s">
        <v>376</v>
      </c>
      <c r="AA400" s="82" t="s">
        <v>48</v>
      </c>
      <c r="AB400" s="82" t="s">
        <v>48</v>
      </c>
      <c r="AC400" s="82" t="s">
        <v>48</v>
      </c>
      <c r="AD400" s="82" t="s">
        <v>377</v>
      </c>
      <c r="AE400" s="117" t="s">
        <v>48</v>
      </c>
    </row>
    <row r="401" spans="1:31" ht="68.45" customHeight="1">
      <c r="A401" s="133"/>
      <c r="B401" s="133"/>
      <c r="C401" s="133"/>
      <c r="D401" s="133"/>
      <c r="E401" s="138"/>
      <c r="F401" s="96" t="s">
        <v>51</v>
      </c>
      <c r="G401" s="82" t="s">
        <v>58</v>
      </c>
      <c r="H401" s="82" t="s">
        <v>370</v>
      </c>
      <c r="I401" s="82" t="s">
        <v>371</v>
      </c>
      <c r="J401" s="82" t="s">
        <v>607</v>
      </c>
      <c r="K401" s="82" t="s">
        <v>262</v>
      </c>
      <c r="L401" s="82" t="s">
        <v>373</v>
      </c>
      <c r="M401" s="82" t="s">
        <v>374</v>
      </c>
      <c r="N401" s="91">
        <v>2</v>
      </c>
      <c r="O401" s="91">
        <v>3</v>
      </c>
      <c r="P401" s="92">
        <f t="shared" si="65"/>
        <v>6</v>
      </c>
      <c r="Q401" s="93" t="str">
        <f t="shared" si="78"/>
        <v>Medio</v>
      </c>
      <c r="R401" s="91">
        <v>10</v>
      </c>
      <c r="S401" s="93">
        <f t="shared" si="72"/>
        <v>60</v>
      </c>
      <c r="T401" s="93" t="str">
        <f t="shared" si="77"/>
        <v>III</v>
      </c>
      <c r="U401" s="93" t="s">
        <v>198</v>
      </c>
      <c r="V401" s="138"/>
      <c r="W401" s="138"/>
      <c r="X401" s="82">
        <f>V401+W401</f>
        <v>0</v>
      </c>
      <c r="Y401" s="97" t="s">
        <v>608</v>
      </c>
      <c r="Z401" s="82" t="s">
        <v>376</v>
      </c>
      <c r="AA401" s="82" t="s">
        <v>48</v>
      </c>
      <c r="AB401" s="82" t="s">
        <v>48</v>
      </c>
      <c r="AC401" s="82" t="s">
        <v>48</v>
      </c>
      <c r="AD401" s="82" t="s">
        <v>377</v>
      </c>
      <c r="AE401" s="117" t="s">
        <v>48</v>
      </c>
    </row>
    <row r="402" spans="1:31" ht="68.45" customHeight="1">
      <c r="A402" s="133"/>
      <c r="B402" s="133"/>
      <c r="C402" s="133"/>
      <c r="D402" s="133"/>
      <c r="E402" s="138"/>
      <c r="F402" s="96" t="s">
        <v>51</v>
      </c>
      <c r="G402" s="105" t="s">
        <v>258</v>
      </c>
      <c r="H402" s="90" t="s">
        <v>70</v>
      </c>
      <c r="I402" s="82" t="s">
        <v>602</v>
      </c>
      <c r="J402" s="82" t="s">
        <v>398</v>
      </c>
      <c r="K402" s="82" t="s">
        <v>603</v>
      </c>
      <c r="L402" s="82" t="s">
        <v>263</v>
      </c>
      <c r="M402" s="82" t="s">
        <v>264</v>
      </c>
      <c r="N402" s="90">
        <v>2</v>
      </c>
      <c r="O402" s="90">
        <v>3</v>
      </c>
      <c r="P402" s="92">
        <f t="shared" si="65"/>
        <v>6</v>
      </c>
      <c r="Q402" s="93" t="str">
        <f t="shared" si="78"/>
        <v>Medio</v>
      </c>
      <c r="R402" s="92">
        <v>60</v>
      </c>
      <c r="S402" s="93">
        <f t="shared" si="72"/>
        <v>360</v>
      </c>
      <c r="T402" s="93" t="str">
        <f t="shared" si="77"/>
        <v>II</v>
      </c>
      <c r="U402" s="93" t="str">
        <f t="shared" si="73"/>
        <v>No Aceptable o Aceptable con controles</v>
      </c>
      <c r="V402" s="138"/>
      <c r="W402" s="138"/>
      <c r="X402" s="82"/>
      <c r="Y402" s="94" t="s">
        <v>265</v>
      </c>
      <c r="Z402" s="82" t="s">
        <v>266</v>
      </c>
      <c r="AA402" s="82" t="s">
        <v>48</v>
      </c>
      <c r="AB402" s="82" t="s">
        <v>48</v>
      </c>
      <c r="AC402" s="82" t="s">
        <v>48</v>
      </c>
      <c r="AD402" s="82" t="s">
        <v>268</v>
      </c>
      <c r="AE402" s="117" t="s">
        <v>324</v>
      </c>
    </row>
    <row r="403" spans="1:31" ht="68.45" customHeight="1">
      <c r="A403" s="133"/>
      <c r="B403" s="133"/>
      <c r="C403" s="133"/>
      <c r="D403" s="133"/>
      <c r="E403" s="138"/>
      <c r="F403" s="96" t="s">
        <v>51</v>
      </c>
      <c r="G403" s="105" t="s">
        <v>258</v>
      </c>
      <c r="H403" s="90" t="s">
        <v>637</v>
      </c>
      <c r="I403" s="82" t="s">
        <v>260</v>
      </c>
      <c r="J403" s="82" t="s">
        <v>398</v>
      </c>
      <c r="K403" s="82" t="s">
        <v>262</v>
      </c>
      <c r="L403" s="82" t="s">
        <v>263</v>
      </c>
      <c r="M403" s="82" t="s">
        <v>264</v>
      </c>
      <c r="N403" s="90">
        <v>2</v>
      </c>
      <c r="O403" s="90">
        <v>3</v>
      </c>
      <c r="P403" s="92">
        <f t="shared" si="65"/>
        <v>6</v>
      </c>
      <c r="Q403" s="93" t="str">
        <f t="shared" si="78"/>
        <v>Medio</v>
      </c>
      <c r="R403" s="92">
        <v>60</v>
      </c>
      <c r="S403" s="93">
        <f t="shared" si="72"/>
        <v>360</v>
      </c>
      <c r="T403" s="93" t="str">
        <f t="shared" si="77"/>
        <v>II</v>
      </c>
      <c r="U403" s="93" t="str">
        <f t="shared" si="73"/>
        <v>No Aceptable o Aceptable con controles</v>
      </c>
      <c r="V403" s="138"/>
      <c r="W403" s="138"/>
      <c r="X403" s="82"/>
      <c r="Y403" s="94" t="s">
        <v>265</v>
      </c>
      <c r="Z403" s="82" t="s">
        <v>266</v>
      </c>
      <c r="AA403" s="82" t="s">
        <v>48</v>
      </c>
      <c r="AB403" s="82" t="s">
        <v>48</v>
      </c>
      <c r="AC403" s="82" t="s">
        <v>48</v>
      </c>
      <c r="AD403" s="82" t="s">
        <v>268</v>
      </c>
      <c r="AE403" s="117" t="s">
        <v>324</v>
      </c>
    </row>
    <row r="404" spans="1:31" ht="68.45" customHeight="1">
      <c r="A404" s="133"/>
      <c r="B404" s="133"/>
      <c r="C404" s="133"/>
      <c r="D404" s="133"/>
      <c r="E404" s="138"/>
      <c r="F404" s="96" t="s">
        <v>51</v>
      </c>
      <c r="G404" s="105" t="s">
        <v>258</v>
      </c>
      <c r="H404" s="82" t="s">
        <v>270</v>
      </c>
      <c r="I404" s="82" t="s">
        <v>271</v>
      </c>
      <c r="J404" s="82" t="s">
        <v>272</v>
      </c>
      <c r="K404" s="82" t="s">
        <v>262</v>
      </c>
      <c r="L404" s="82" t="s">
        <v>262</v>
      </c>
      <c r="M404" s="82" t="s">
        <v>262</v>
      </c>
      <c r="N404" s="90">
        <v>2</v>
      </c>
      <c r="O404" s="90">
        <v>1</v>
      </c>
      <c r="P404" s="92">
        <f t="shared" si="65"/>
        <v>2</v>
      </c>
      <c r="Q404" s="93" t="str">
        <f t="shared" si="78"/>
        <v>Bajo</v>
      </c>
      <c r="R404" s="92">
        <v>20</v>
      </c>
      <c r="S404" s="93">
        <f t="shared" si="72"/>
        <v>40</v>
      </c>
      <c r="T404" s="93" t="str">
        <f t="shared" si="77"/>
        <v>III</v>
      </c>
      <c r="U404" s="93" t="s">
        <v>198</v>
      </c>
      <c r="V404" s="138"/>
      <c r="W404" s="138"/>
      <c r="X404" s="82"/>
      <c r="Y404" s="96" t="s">
        <v>273</v>
      </c>
      <c r="Z404" s="82" t="s">
        <v>266</v>
      </c>
      <c r="AA404" s="82" t="s">
        <v>48</v>
      </c>
      <c r="AB404" s="82" t="s">
        <v>48</v>
      </c>
      <c r="AC404" s="82" t="s">
        <v>48</v>
      </c>
      <c r="AD404" s="82" t="s">
        <v>274</v>
      </c>
      <c r="AE404" s="117" t="s">
        <v>324</v>
      </c>
    </row>
    <row r="405" spans="1:31" ht="68.45" customHeight="1">
      <c r="A405" s="133"/>
      <c r="B405" s="133"/>
      <c r="C405" s="133"/>
      <c r="D405" s="133"/>
      <c r="E405" s="138"/>
      <c r="F405" s="96" t="s">
        <v>51</v>
      </c>
      <c r="G405" s="82" t="s">
        <v>46</v>
      </c>
      <c r="H405" s="82" t="s">
        <v>288</v>
      </c>
      <c r="I405" s="82" t="s">
        <v>345</v>
      </c>
      <c r="J405" s="82" t="s">
        <v>346</v>
      </c>
      <c r="K405" s="82" t="s">
        <v>262</v>
      </c>
      <c r="L405" s="82" t="s">
        <v>291</v>
      </c>
      <c r="M405" s="82" t="s">
        <v>292</v>
      </c>
      <c r="N405" s="90">
        <v>2</v>
      </c>
      <c r="O405" s="90">
        <v>1</v>
      </c>
      <c r="P405" s="92">
        <f t="shared" si="65"/>
        <v>2</v>
      </c>
      <c r="Q405" s="93" t="str">
        <f t="shared" si="78"/>
        <v>Bajo</v>
      </c>
      <c r="R405" s="90">
        <v>10</v>
      </c>
      <c r="S405" s="93">
        <f t="shared" si="72"/>
        <v>20</v>
      </c>
      <c r="T405" s="92" t="str">
        <f t="shared" si="77"/>
        <v>IV</v>
      </c>
      <c r="U405" s="93" t="str">
        <f t="shared" si="73"/>
        <v>Aceptable</v>
      </c>
      <c r="V405" s="138"/>
      <c r="W405" s="138"/>
      <c r="X405" s="82"/>
      <c r="Y405" s="96" t="s">
        <v>347</v>
      </c>
      <c r="Z405" s="82" t="s">
        <v>294</v>
      </c>
      <c r="AA405" s="82" t="s">
        <v>48</v>
      </c>
      <c r="AB405" s="82" t="s">
        <v>48</v>
      </c>
      <c r="AC405" s="82" t="s">
        <v>348</v>
      </c>
      <c r="AD405" s="82" t="s">
        <v>296</v>
      </c>
      <c r="AE405" s="117" t="s">
        <v>48</v>
      </c>
    </row>
    <row r="406" spans="1:31" ht="68.45" customHeight="1">
      <c r="A406" s="133"/>
      <c r="B406" s="133"/>
      <c r="C406" s="133"/>
      <c r="D406" s="133"/>
      <c r="E406" s="138"/>
      <c r="F406" s="96" t="s">
        <v>51</v>
      </c>
      <c r="G406" s="82" t="s">
        <v>46</v>
      </c>
      <c r="H406" s="82" t="s">
        <v>59</v>
      </c>
      <c r="I406" s="82" t="s">
        <v>629</v>
      </c>
      <c r="J406" s="82" t="s">
        <v>450</v>
      </c>
      <c r="K406" s="82" t="s">
        <v>262</v>
      </c>
      <c r="L406" s="82" t="s">
        <v>291</v>
      </c>
      <c r="M406" s="82" t="s">
        <v>292</v>
      </c>
      <c r="N406" s="90">
        <v>2</v>
      </c>
      <c r="O406" s="90">
        <v>1</v>
      </c>
      <c r="P406" s="92">
        <f t="shared" si="65"/>
        <v>2</v>
      </c>
      <c r="Q406" s="93" t="str">
        <f t="shared" si="78"/>
        <v>Bajo</v>
      </c>
      <c r="R406" s="90">
        <v>10</v>
      </c>
      <c r="S406" s="93">
        <f t="shared" si="72"/>
        <v>20</v>
      </c>
      <c r="T406" s="92" t="str">
        <f t="shared" si="77"/>
        <v>IV</v>
      </c>
      <c r="U406" s="93" t="str">
        <f t="shared" si="73"/>
        <v>Aceptable</v>
      </c>
      <c r="V406" s="138"/>
      <c r="W406" s="138"/>
      <c r="X406" s="82"/>
      <c r="Y406" s="96" t="s">
        <v>347</v>
      </c>
      <c r="Z406" s="82" t="s">
        <v>294</v>
      </c>
      <c r="AA406" s="82" t="s">
        <v>48</v>
      </c>
      <c r="AB406" s="82" t="s">
        <v>48</v>
      </c>
      <c r="AC406" s="82" t="s">
        <v>348</v>
      </c>
      <c r="AD406" s="82" t="s">
        <v>296</v>
      </c>
      <c r="AE406" s="117" t="s">
        <v>48</v>
      </c>
    </row>
    <row r="407" spans="1:31" ht="68.45" customHeight="1">
      <c r="A407" s="133"/>
      <c r="B407" s="133"/>
      <c r="C407" s="133"/>
      <c r="D407" s="133"/>
      <c r="E407" s="138"/>
      <c r="F407" s="96" t="s">
        <v>51</v>
      </c>
      <c r="G407" s="82" t="s">
        <v>46</v>
      </c>
      <c r="H407" s="82" t="s">
        <v>378</v>
      </c>
      <c r="I407" s="82" t="s">
        <v>379</v>
      </c>
      <c r="J407" s="82" t="s">
        <v>49</v>
      </c>
      <c r="K407" s="82" t="s">
        <v>42</v>
      </c>
      <c r="L407" s="82" t="s">
        <v>291</v>
      </c>
      <c r="M407" s="82" t="s">
        <v>292</v>
      </c>
      <c r="N407" s="91">
        <v>2</v>
      </c>
      <c r="O407" s="91">
        <v>1</v>
      </c>
      <c r="P407" s="92">
        <f t="shared" ref="P407:P421" si="79">IF(OR(N407="",O407=""),"",IF((N407*O407=0),"N/A",N407*O407))</f>
        <v>2</v>
      </c>
      <c r="Q407" s="93" t="str">
        <f t="shared" si="78"/>
        <v>Bajo</v>
      </c>
      <c r="R407" s="91">
        <v>10</v>
      </c>
      <c r="S407" s="93">
        <f t="shared" si="72"/>
        <v>20</v>
      </c>
      <c r="T407" s="92" t="str">
        <f t="shared" si="77"/>
        <v>IV</v>
      </c>
      <c r="U407" s="93" t="str">
        <f t="shared" si="73"/>
        <v>Aceptable</v>
      </c>
      <c r="V407" s="138"/>
      <c r="W407" s="138"/>
      <c r="X407" s="82"/>
      <c r="Y407" s="96" t="s">
        <v>347</v>
      </c>
      <c r="Z407" s="82" t="s">
        <v>294</v>
      </c>
      <c r="AA407" s="82" t="s">
        <v>48</v>
      </c>
      <c r="AB407" s="82" t="s">
        <v>48</v>
      </c>
      <c r="AC407" s="82" t="s">
        <v>380</v>
      </c>
      <c r="AD407" s="82" t="s">
        <v>381</v>
      </c>
      <c r="AE407" s="117" t="s">
        <v>48</v>
      </c>
    </row>
    <row r="408" spans="1:31" ht="68.45" customHeight="1">
      <c r="A408" s="133"/>
      <c r="B408" s="133"/>
      <c r="C408" s="133"/>
      <c r="D408" s="133"/>
      <c r="E408" s="138"/>
      <c r="F408" s="89" t="s">
        <v>51</v>
      </c>
      <c r="G408" s="82" t="s">
        <v>57</v>
      </c>
      <c r="H408" s="82" t="s">
        <v>40</v>
      </c>
      <c r="I408" s="83" t="s">
        <v>297</v>
      </c>
      <c r="J408" s="83" t="s">
        <v>298</v>
      </c>
      <c r="K408" s="83" t="s">
        <v>299</v>
      </c>
      <c r="L408" s="82" t="s">
        <v>300</v>
      </c>
      <c r="M408" s="82" t="s">
        <v>301</v>
      </c>
      <c r="N408" s="91">
        <v>2</v>
      </c>
      <c r="O408" s="91">
        <v>3</v>
      </c>
      <c r="P408" s="92">
        <f t="shared" si="79"/>
        <v>6</v>
      </c>
      <c r="Q408" s="93" t="str">
        <f t="shared" si="78"/>
        <v>Medio</v>
      </c>
      <c r="R408" s="91">
        <v>60</v>
      </c>
      <c r="S408" s="93">
        <f t="shared" si="72"/>
        <v>360</v>
      </c>
      <c r="T408" s="93" t="str">
        <f t="shared" si="77"/>
        <v>II</v>
      </c>
      <c r="U408" s="93" t="str">
        <f t="shared" si="73"/>
        <v>No Aceptable o Aceptable con controles</v>
      </c>
      <c r="V408" s="138"/>
      <c r="W408" s="138"/>
      <c r="X408" s="82"/>
      <c r="Y408" s="94" t="s">
        <v>302</v>
      </c>
      <c r="Z408" s="82" t="s">
        <v>303</v>
      </c>
      <c r="AA408" s="95" t="s">
        <v>44</v>
      </c>
      <c r="AB408" s="82" t="s">
        <v>48</v>
      </c>
      <c r="AC408" s="82" t="s">
        <v>304</v>
      </c>
      <c r="AD408" s="82" t="s">
        <v>305</v>
      </c>
      <c r="AE408" s="117" t="s">
        <v>48</v>
      </c>
    </row>
    <row r="409" spans="1:31" ht="68.45" customHeight="1">
      <c r="A409" s="133"/>
      <c r="B409" s="133"/>
      <c r="C409" s="133"/>
      <c r="D409" s="133"/>
      <c r="E409" s="138"/>
      <c r="F409" s="96" t="s">
        <v>51</v>
      </c>
      <c r="G409" s="82" t="s">
        <v>57</v>
      </c>
      <c r="H409" s="82" t="s">
        <v>325</v>
      </c>
      <c r="I409" s="82" t="s">
        <v>326</v>
      </c>
      <c r="J409" s="82" t="s">
        <v>327</v>
      </c>
      <c r="K409" s="82" t="s">
        <v>83</v>
      </c>
      <c r="L409" s="82" t="s">
        <v>94</v>
      </c>
      <c r="M409" s="82" t="s">
        <v>85</v>
      </c>
      <c r="N409" s="91">
        <v>2</v>
      </c>
      <c r="O409" s="91">
        <v>3</v>
      </c>
      <c r="P409" s="92">
        <f t="shared" si="79"/>
        <v>6</v>
      </c>
      <c r="Q409" s="93" t="str">
        <f t="shared" si="78"/>
        <v>Medio</v>
      </c>
      <c r="R409" s="91">
        <v>25</v>
      </c>
      <c r="S409" s="93">
        <f t="shared" si="72"/>
        <v>150</v>
      </c>
      <c r="T409" s="93" t="str">
        <f t="shared" si="77"/>
        <v>II</v>
      </c>
      <c r="U409" s="93" t="str">
        <f t="shared" si="73"/>
        <v>No Aceptable o Aceptable con controles</v>
      </c>
      <c r="V409" s="138"/>
      <c r="W409" s="138"/>
      <c r="X409" s="82"/>
      <c r="Y409" s="96" t="s">
        <v>86</v>
      </c>
      <c r="Z409" s="82" t="s">
        <v>329</v>
      </c>
      <c r="AA409" s="82" t="s">
        <v>48</v>
      </c>
      <c r="AB409" s="82" t="s">
        <v>44</v>
      </c>
      <c r="AC409" s="82" t="s">
        <v>330</v>
      </c>
      <c r="AD409" s="82" t="s">
        <v>331</v>
      </c>
      <c r="AE409" s="117" t="s">
        <v>48</v>
      </c>
    </row>
    <row r="410" spans="1:31" ht="68.45" customHeight="1">
      <c r="A410" s="133"/>
      <c r="B410" s="133"/>
      <c r="C410" s="133"/>
      <c r="D410" s="133"/>
      <c r="E410" s="138"/>
      <c r="F410" s="96" t="s">
        <v>51</v>
      </c>
      <c r="G410" s="82" t="s">
        <v>57</v>
      </c>
      <c r="H410" s="82" t="s">
        <v>306</v>
      </c>
      <c r="I410" s="82" t="s">
        <v>352</v>
      </c>
      <c r="J410" s="82" t="s">
        <v>41</v>
      </c>
      <c r="K410" s="82" t="s">
        <v>262</v>
      </c>
      <c r="L410" s="82" t="s">
        <v>262</v>
      </c>
      <c r="M410" s="82" t="s">
        <v>308</v>
      </c>
      <c r="N410" s="91">
        <v>2</v>
      </c>
      <c r="O410" s="91">
        <v>3</v>
      </c>
      <c r="P410" s="92">
        <f t="shared" si="79"/>
        <v>6</v>
      </c>
      <c r="Q410" s="93" t="str">
        <f t="shared" si="78"/>
        <v>Medio</v>
      </c>
      <c r="R410" s="91">
        <v>60</v>
      </c>
      <c r="S410" s="93">
        <f t="shared" si="72"/>
        <v>360</v>
      </c>
      <c r="T410" s="93" t="str">
        <f t="shared" si="77"/>
        <v>II</v>
      </c>
      <c r="U410" s="93" t="str">
        <f t="shared" si="73"/>
        <v>No Aceptable o Aceptable con controles</v>
      </c>
      <c r="V410" s="138"/>
      <c r="W410" s="138"/>
      <c r="X410" s="82"/>
      <c r="Y410" s="94" t="s">
        <v>353</v>
      </c>
      <c r="Z410" s="95" t="s">
        <v>310</v>
      </c>
      <c r="AA410" s="89" t="s">
        <v>354</v>
      </c>
      <c r="AB410" s="89" t="s">
        <v>354</v>
      </c>
      <c r="AC410" s="82" t="s">
        <v>48</v>
      </c>
      <c r="AD410" s="82" t="s">
        <v>311</v>
      </c>
      <c r="AE410" s="117" t="s">
        <v>48</v>
      </c>
    </row>
    <row r="411" spans="1:31" ht="68.45" customHeight="1">
      <c r="A411" s="133"/>
      <c r="B411" s="133"/>
      <c r="C411" s="133"/>
      <c r="D411" s="133"/>
      <c r="E411" s="138"/>
      <c r="F411" s="96" t="s">
        <v>64</v>
      </c>
      <c r="G411" s="82" t="s">
        <v>57</v>
      </c>
      <c r="H411" s="82" t="s">
        <v>317</v>
      </c>
      <c r="I411" s="82" t="s">
        <v>604</v>
      </c>
      <c r="J411" s="82" t="s">
        <v>75</v>
      </c>
      <c r="K411" s="82" t="s">
        <v>42</v>
      </c>
      <c r="L411" s="82" t="s">
        <v>263</v>
      </c>
      <c r="M411" s="82" t="s">
        <v>42</v>
      </c>
      <c r="N411" s="91">
        <v>2</v>
      </c>
      <c r="O411" s="91">
        <v>1</v>
      </c>
      <c r="P411" s="92">
        <f t="shared" si="79"/>
        <v>2</v>
      </c>
      <c r="Q411" s="93" t="str">
        <f t="shared" si="78"/>
        <v>Bajo</v>
      </c>
      <c r="R411" s="91">
        <v>10</v>
      </c>
      <c r="S411" s="93">
        <f t="shared" si="72"/>
        <v>20</v>
      </c>
      <c r="T411" s="92" t="str">
        <f t="shared" si="77"/>
        <v>IV</v>
      </c>
      <c r="U411" s="93" t="str">
        <f t="shared" si="73"/>
        <v>Aceptable</v>
      </c>
      <c r="V411" s="138"/>
      <c r="W411" s="138"/>
      <c r="X411" s="82"/>
      <c r="Y411" s="96" t="s">
        <v>92</v>
      </c>
      <c r="Z411" s="82" t="s">
        <v>321</v>
      </c>
      <c r="AA411" s="82" t="s">
        <v>44</v>
      </c>
      <c r="AB411" s="82" t="s">
        <v>44</v>
      </c>
      <c r="AC411" s="82" t="s">
        <v>638</v>
      </c>
      <c r="AD411" s="82" t="s">
        <v>97</v>
      </c>
      <c r="AE411" s="117" t="s">
        <v>48</v>
      </c>
    </row>
    <row r="412" spans="1:31" ht="68.45" customHeight="1">
      <c r="A412" s="133"/>
      <c r="B412" s="133"/>
      <c r="C412" s="133"/>
      <c r="D412" s="133"/>
      <c r="E412" s="138"/>
      <c r="F412" s="78" t="s">
        <v>37</v>
      </c>
      <c r="G412" s="84" t="s">
        <v>57</v>
      </c>
      <c r="H412" s="82" t="s">
        <v>317</v>
      </c>
      <c r="I412" s="84" t="s">
        <v>390</v>
      </c>
      <c r="J412" s="84" t="s">
        <v>63</v>
      </c>
      <c r="K412" s="84" t="s">
        <v>42</v>
      </c>
      <c r="L412" s="82" t="s">
        <v>391</v>
      </c>
      <c r="M412" s="84" t="s">
        <v>42</v>
      </c>
      <c r="N412" s="91">
        <v>6</v>
      </c>
      <c r="O412" s="91">
        <v>3</v>
      </c>
      <c r="P412" s="93">
        <f t="shared" si="79"/>
        <v>18</v>
      </c>
      <c r="Q412" s="93" t="str">
        <f t="shared" si="78"/>
        <v>Alto</v>
      </c>
      <c r="R412" s="91">
        <v>25</v>
      </c>
      <c r="S412" s="93">
        <f t="shared" si="72"/>
        <v>450</v>
      </c>
      <c r="T412" s="93" t="str">
        <f t="shared" si="77"/>
        <v>II</v>
      </c>
      <c r="U412" s="93" t="str">
        <f t="shared" si="73"/>
        <v>No Aceptable o Aceptable con controles</v>
      </c>
      <c r="V412" s="138"/>
      <c r="W412" s="138"/>
      <c r="X412" s="82"/>
      <c r="Y412" s="96" t="s">
        <v>320</v>
      </c>
      <c r="Z412" s="82" t="s">
        <v>321</v>
      </c>
      <c r="AA412" s="82" t="s">
        <v>48</v>
      </c>
      <c r="AB412" s="82" t="s">
        <v>48</v>
      </c>
      <c r="AC412" s="84" t="s">
        <v>392</v>
      </c>
      <c r="AD412" s="84" t="s">
        <v>393</v>
      </c>
      <c r="AE412" s="117" t="s">
        <v>48</v>
      </c>
    </row>
    <row r="413" spans="1:31" ht="68.45" customHeight="1">
      <c r="A413" s="133"/>
      <c r="B413" s="133"/>
      <c r="C413" s="133"/>
      <c r="D413" s="133"/>
      <c r="E413" s="138"/>
      <c r="F413" s="96" t="s">
        <v>64</v>
      </c>
      <c r="G413" s="82" t="s">
        <v>57</v>
      </c>
      <c r="H413" s="82" t="s">
        <v>332</v>
      </c>
      <c r="I413" s="82" t="s">
        <v>437</v>
      </c>
      <c r="J413" s="82" t="s">
        <v>438</v>
      </c>
      <c r="K413" s="82" t="s">
        <v>439</v>
      </c>
      <c r="L413" s="82" t="s">
        <v>385</v>
      </c>
      <c r="M413" s="82" t="s">
        <v>358</v>
      </c>
      <c r="N413" s="91">
        <v>2</v>
      </c>
      <c r="O413" s="91">
        <v>1</v>
      </c>
      <c r="P413" s="92">
        <f t="shared" si="79"/>
        <v>2</v>
      </c>
      <c r="Q413" s="93" t="str">
        <f t="shared" si="78"/>
        <v>Bajo</v>
      </c>
      <c r="R413" s="91">
        <v>10</v>
      </c>
      <c r="S413" s="93">
        <f t="shared" si="72"/>
        <v>20</v>
      </c>
      <c r="T413" s="92" t="str">
        <f t="shared" si="77"/>
        <v>IV</v>
      </c>
      <c r="U413" s="93" t="str">
        <f t="shared" si="73"/>
        <v>Aceptable</v>
      </c>
      <c r="V413" s="138"/>
      <c r="W413" s="138"/>
      <c r="X413" s="82"/>
      <c r="Y413" s="96" t="s">
        <v>336</v>
      </c>
      <c r="Z413" s="82" t="s">
        <v>337</v>
      </c>
      <c r="AA413" s="82" t="s">
        <v>44</v>
      </c>
      <c r="AB413" s="82" t="s">
        <v>440</v>
      </c>
      <c r="AC413" s="82" t="s">
        <v>441</v>
      </c>
      <c r="AD413" s="82" t="s">
        <v>442</v>
      </c>
      <c r="AE413" s="117" t="s">
        <v>48</v>
      </c>
    </row>
    <row r="414" spans="1:31" ht="68.45" customHeight="1">
      <c r="A414" s="133"/>
      <c r="B414" s="133"/>
      <c r="C414" s="133"/>
      <c r="D414" s="133"/>
      <c r="E414" s="138"/>
      <c r="F414" s="96" t="s">
        <v>64</v>
      </c>
      <c r="G414" s="82" t="s">
        <v>57</v>
      </c>
      <c r="H414" s="82" t="s">
        <v>382</v>
      </c>
      <c r="I414" s="82" t="s">
        <v>383</v>
      </c>
      <c r="J414" s="82" t="s">
        <v>384</v>
      </c>
      <c r="K414" s="82" t="s">
        <v>385</v>
      </c>
      <c r="L414" s="82" t="s">
        <v>385</v>
      </c>
      <c r="M414" s="82" t="s">
        <v>386</v>
      </c>
      <c r="N414" s="91">
        <v>6</v>
      </c>
      <c r="O414" s="91">
        <v>1</v>
      </c>
      <c r="P414" s="92">
        <f t="shared" si="79"/>
        <v>6</v>
      </c>
      <c r="Q414" s="93" t="str">
        <f t="shared" si="78"/>
        <v>Medio</v>
      </c>
      <c r="R414" s="91">
        <v>60</v>
      </c>
      <c r="S414" s="93">
        <f t="shared" si="72"/>
        <v>360</v>
      </c>
      <c r="T414" s="93" t="str">
        <f t="shared" si="77"/>
        <v>II</v>
      </c>
      <c r="U414" s="93" t="str">
        <f t="shared" si="73"/>
        <v>No Aceptable o Aceptable con controles</v>
      </c>
      <c r="V414" s="138"/>
      <c r="W414" s="138"/>
      <c r="X414" s="82"/>
      <c r="Y414" s="96" t="s">
        <v>45</v>
      </c>
      <c r="Z414" s="82" t="s">
        <v>387</v>
      </c>
      <c r="AA414" s="82" t="s">
        <v>44</v>
      </c>
      <c r="AB414" s="82" t="s">
        <v>44</v>
      </c>
      <c r="AC414" s="82" t="s">
        <v>388</v>
      </c>
      <c r="AD414" s="82" t="s">
        <v>389</v>
      </c>
      <c r="AE414" s="117" t="s">
        <v>48</v>
      </c>
    </row>
    <row r="415" spans="1:31" ht="68.45" customHeight="1">
      <c r="A415" s="133"/>
      <c r="B415" s="133"/>
      <c r="C415" s="133"/>
      <c r="D415" s="133"/>
      <c r="E415" s="138"/>
      <c r="F415" s="96" t="s">
        <v>64</v>
      </c>
      <c r="G415" s="82" t="s">
        <v>68</v>
      </c>
      <c r="H415" s="82" t="s">
        <v>609</v>
      </c>
      <c r="I415" s="82" t="s">
        <v>614</v>
      </c>
      <c r="J415" s="82" t="s">
        <v>89</v>
      </c>
      <c r="K415" s="82" t="s">
        <v>42</v>
      </c>
      <c r="L415" s="82" t="s">
        <v>90</v>
      </c>
      <c r="M415" s="82" t="s">
        <v>91</v>
      </c>
      <c r="N415" s="91">
        <v>2</v>
      </c>
      <c r="O415" s="91">
        <v>1</v>
      </c>
      <c r="P415" s="92">
        <f t="shared" si="79"/>
        <v>2</v>
      </c>
      <c r="Q415" s="93" t="str">
        <f t="shared" si="78"/>
        <v>Bajo</v>
      </c>
      <c r="R415" s="91">
        <v>10</v>
      </c>
      <c r="S415" s="93">
        <f t="shared" si="72"/>
        <v>20</v>
      </c>
      <c r="T415" s="92" t="str">
        <f t="shared" si="77"/>
        <v>IV</v>
      </c>
      <c r="U415" s="93" t="str">
        <f t="shared" si="73"/>
        <v>Aceptable</v>
      </c>
      <c r="V415" s="138"/>
      <c r="W415" s="138"/>
      <c r="X415" s="82"/>
      <c r="Y415" s="96" t="s">
        <v>86</v>
      </c>
      <c r="Z415" s="82" t="s">
        <v>611</v>
      </c>
      <c r="AA415" s="82" t="s">
        <v>44</v>
      </c>
      <c r="AB415" s="82" t="s">
        <v>44</v>
      </c>
      <c r="AC415" s="82" t="s">
        <v>612</v>
      </c>
      <c r="AD415" s="82" t="s">
        <v>613</v>
      </c>
      <c r="AE415" s="117" t="s">
        <v>48</v>
      </c>
    </row>
    <row r="416" spans="1:31" ht="68.45" customHeight="1">
      <c r="A416" s="133"/>
      <c r="B416" s="133"/>
      <c r="C416" s="133"/>
      <c r="D416" s="133"/>
      <c r="E416" s="138"/>
      <c r="F416" s="96" t="s">
        <v>64</v>
      </c>
      <c r="G416" s="82" t="s">
        <v>68</v>
      </c>
      <c r="H416" s="82" t="s">
        <v>609</v>
      </c>
      <c r="I416" s="82" t="s">
        <v>610</v>
      </c>
      <c r="J416" s="82" t="s">
        <v>89</v>
      </c>
      <c r="K416" s="82" t="s">
        <v>42</v>
      </c>
      <c r="L416" s="82" t="s">
        <v>90</v>
      </c>
      <c r="M416" s="82" t="s">
        <v>91</v>
      </c>
      <c r="N416" s="91">
        <v>2</v>
      </c>
      <c r="O416" s="91">
        <v>1</v>
      </c>
      <c r="P416" s="92">
        <f t="shared" si="79"/>
        <v>2</v>
      </c>
      <c r="Q416" s="93" t="str">
        <f t="shared" si="78"/>
        <v>Bajo</v>
      </c>
      <c r="R416" s="91">
        <v>10</v>
      </c>
      <c r="S416" s="93">
        <f t="shared" si="72"/>
        <v>20</v>
      </c>
      <c r="T416" s="92" t="str">
        <f t="shared" si="77"/>
        <v>IV</v>
      </c>
      <c r="U416" s="93" t="str">
        <f t="shared" si="73"/>
        <v>Aceptable</v>
      </c>
      <c r="V416" s="138"/>
      <c r="W416" s="138"/>
      <c r="X416" s="82"/>
      <c r="Y416" s="96" t="s">
        <v>86</v>
      </c>
      <c r="Z416" s="82" t="s">
        <v>611</v>
      </c>
      <c r="AA416" s="82" t="s">
        <v>44</v>
      </c>
      <c r="AB416" s="82" t="s">
        <v>44</v>
      </c>
      <c r="AC416" s="82" t="s">
        <v>612</v>
      </c>
      <c r="AD416" s="82" t="s">
        <v>613</v>
      </c>
      <c r="AE416" s="117" t="s">
        <v>48</v>
      </c>
    </row>
    <row r="417" spans="1:31" ht="68.45" customHeight="1">
      <c r="A417" s="133"/>
      <c r="B417" s="133"/>
      <c r="C417" s="133"/>
      <c r="D417" s="133"/>
      <c r="E417" s="138"/>
      <c r="F417" s="103" t="s">
        <v>55</v>
      </c>
      <c r="G417" s="82" t="s">
        <v>61</v>
      </c>
      <c r="H417" s="103" t="s">
        <v>355</v>
      </c>
      <c r="I417" s="103" t="s">
        <v>356</v>
      </c>
      <c r="J417" s="82" t="s">
        <v>357</v>
      </c>
      <c r="K417" s="82" t="s">
        <v>358</v>
      </c>
      <c r="L417" s="82" t="s">
        <v>263</v>
      </c>
      <c r="M417" s="82" t="s">
        <v>359</v>
      </c>
      <c r="N417" s="91">
        <v>2</v>
      </c>
      <c r="O417" s="91">
        <v>1</v>
      </c>
      <c r="P417" s="92">
        <f t="shared" si="79"/>
        <v>2</v>
      </c>
      <c r="Q417" s="93" t="str">
        <f t="shared" si="78"/>
        <v>Bajo</v>
      </c>
      <c r="R417" s="91">
        <v>10</v>
      </c>
      <c r="S417" s="93">
        <f t="shared" si="72"/>
        <v>20</v>
      </c>
      <c r="T417" s="92" t="str">
        <f t="shared" si="77"/>
        <v>IV</v>
      </c>
      <c r="U417" s="93" t="str">
        <f t="shared" si="73"/>
        <v>Aceptable</v>
      </c>
      <c r="V417" s="138"/>
      <c r="W417" s="138"/>
      <c r="X417" s="82"/>
      <c r="Y417" s="82" t="s">
        <v>360</v>
      </c>
      <c r="Z417" s="82" t="s">
        <v>285</v>
      </c>
      <c r="AA417" s="82" t="s">
        <v>44</v>
      </c>
      <c r="AB417" s="82" t="s">
        <v>44</v>
      </c>
      <c r="AC417" s="82" t="s">
        <v>44</v>
      </c>
      <c r="AD417" s="82" t="s">
        <v>361</v>
      </c>
      <c r="AE417" s="117" t="s">
        <v>324</v>
      </c>
    </row>
    <row r="418" spans="1:31" ht="68.45" customHeight="1">
      <c r="A418" s="133"/>
      <c r="B418" s="133"/>
      <c r="C418" s="133"/>
      <c r="D418" s="133"/>
      <c r="E418" s="138"/>
      <c r="F418" s="82" t="s">
        <v>51</v>
      </c>
      <c r="G418" s="82" t="s">
        <v>61</v>
      </c>
      <c r="H418" s="82" t="s">
        <v>62</v>
      </c>
      <c r="I418" s="82" t="s">
        <v>595</v>
      </c>
      <c r="J418" s="82" t="s">
        <v>596</v>
      </c>
      <c r="K418" s="82" t="s">
        <v>262</v>
      </c>
      <c r="L418" s="82" t="s">
        <v>263</v>
      </c>
      <c r="M418" s="82" t="s">
        <v>597</v>
      </c>
      <c r="N418" s="91">
        <v>2</v>
      </c>
      <c r="O418" s="91">
        <v>1</v>
      </c>
      <c r="P418" s="92">
        <f t="shared" si="79"/>
        <v>2</v>
      </c>
      <c r="Q418" s="93" t="str">
        <f t="shared" si="78"/>
        <v>Bajo</v>
      </c>
      <c r="R418" s="91">
        <v>10</v>
      </c>
      <c r="S418" s="93">
        <f t="shared" si="72"/>
        <v>20</v>
      </c>
      <c r="T418" s="92" t="str">
        <f t="shared" si="77"/>
        <v>IV</v>
      </c>
      <c r="U418" s="93" t="str">
        <f t="shared" si="73"/>
        <v>Aceptable</v>
      </c>
      <c r="V418" s="138"/>
      <c r="W418" s="138"/>
      <c r="X418" s="82"/>
      <c r="Y418" s="96" t="s">
        <v>47</v>
      </c>
      <c r="Z418" s="82" t="s">
        <v>285</v>
      </c>
      <c r="AA418" s="82" t="s">
        <v>44</v>
      </c>
      <c r="AB418" s="82" t="s">
        <v>44</v>
      </c>
      <c r="AC418" s="95" t="s">
        <v>44</v>
      </c>
      <c r="AD418" s="82" t="s">
        <v>639</v>
      </c>
      <c r="AE418" s="117" t="s">
        <v>324</v>
      </c>
    </row>
    <row r="419" spans="1:31" ht="68.45" customHeight="1">
      <c r="A419" s="133"/>
      <c r="B419" s="133"/>
      <c r="C419" s="133"/>
      <c r="D419" s="133"/>
      <c r="E419" s="138"/>
      <c r="F419" s="82" t="s">
        <v>51</v>
      </c>
      <c r="G419" s="82" t="s">
        <v>56</v>
      </c>
      <c r="H419" s="82" t="s">
        <v>403</v>
      </c>
      <c r="I419" s="82" t="s">
        <v>404</v>
      </c>
      <c r="J419" s="82" t="s">
        <v>405</v>
      </c>
      <c r="K419" s="82" t="s">
        <v>262</v>
      </c>
      <c r="L419" s="82" t="s">
        <v>278</v>
      </c>
      <c r="M419" s="82" t="s">
        <v>292</v>
      </c>
      <c r="N419" s="91">
        <v>2</v>
      </c>
      <c r="O419" s="91">
        <v>2</v>
      </c>
      <c r="P419" s="92">
        <f t="shared" si="79"/>
        <v>4</v>
      </c>
      <c r="Q419" s="93" t="str">
        <f t="shared" si="78"/>
        <v>Bajo</v>
      </c>
      <c r="R419" s="91">
        <v>25</v>
      </c>
      <c r="S419" s="93">
        <f t="shared" si="72"/>
        <v>100</v>
      </c>
      <c r="T419" s="93" t="str">
        <f t="shared" si="77"/>
        <v>III</v>
      </c>
      <c r="U419" s="93" t="s">
        <v>198</v>
      </c>
      <c r="V419" s="138"/>
      <c r="W419" s="138"/>
      <c r="X419" s="82"/>
      <c r="Y419" s="96" t="s">
        <v>406</v>
      </c>
      <c r="Z419" s="82" t="s">
        <v>407</v>
      </c>
      <c r="AA419" s="82" t="s">
        <v>48</v>
      </c>
      <c r="AB419" s="82" t="s">
        <v>48</v>
      </c>
      <c r="AC419" s="82" t="s">
        <v>408</v>
      </c>
      <c r="AD419" s="82" t="s">
        <v>409</v>
      </c>
      <c r="AE419" s="117" t="s">
        <v>48</v>
      </c>
    </row>
    <row r="420" spans="1:31" ht="68.45" customHeight="1">
      <c r="A420" s="133"/>
      <c r="B420" s="133"/>
      <c r="C420" s="133"/>
      <c r="D420" s="133"/>
      <c r="E420" s="138"/>
      <c r="F420" s="82" t="s">
        <v>51</v>
      </c>
      <c r="G420" s="82" t="s">
        <v>56</v>
      </c>
      <c r="H420" s="82" t="s">
        <v>275</v>
      </c>
      <c r="I420" s="82" t="s">
        <v>276</v>
      </c>
      <c r="J420" s="82" t="s">
        <v>277</v>
      </c>
      <c r="K420" s="82" t="s">
        <v>262</v>
      </c>
      <c r="L420" s="82" t="s">
        <v>278</v>
      </c>
      <c r="M420" s="82" t="s">
        <v>262</v>
      </c>
      <c r="N420" s="90">
        <v>2</v>
      </c>
      <c r="O420" s="90">
        <v>1</v>
      </c>
      <c r="P420" s="92">
        <f t="shared" si="79"/>
        <v>2</v>
      </c>
      <c r="Q420" s="93" t="str">
        <f t="shared" si="78"/>
        <v>Bajo</v>
      </c>
      <c r="R420" s="90">
        <v>10</v>
      </c>
      <c r="S420" s="92">
        <f t="shared" si="72"/>
        <v>20</v>
      </c>
      <c r="T420" s="92" t="str">
        <f t="shared" si="77"/>
        <v>IV</v>
      </c>
      <c r="U420" s="92" t="str">
        <f t="shared" si="73"/>
        <v>Aceptable</v>
      </c>
      <c r="V420" s="138"/>
      <c r="W420" s="138"/>
      <c r="X420" s="82"/>
      <c r="Y420" s="96" t="s">
        <v>279</v>
      </c>
      <c r="Z420" s="82" t="s">
        <v>69</v>
      </c>
      <c r="AA420" s="82" t="s">
        <v>48</v>
      </c>
      <c r="AB420" s="82" t="s">
        <v>280</v>
      </c>
      <c r="AC420" s="82" t="s">
        <v>48</v>
      </c>
      <c r="AD420" s="82" t="s">
        <v>281</v>
      </c>
      <c r="AE420" s="117" t="s">
        <v>48</v>
      </c>
    </row>
    <row r="421" spans="1:31" ht="68.45" customHeight="1">
      <c r="A421" s="133"/>
      <c r="B421" s="133"/>
      <c r="C421" s="133"/>
      <c r="D421" s="133"/>
      <c r="E421" s="139"/>
      <c r="F421" s="82" t="s">
        <v>51</v>
      </c>
      <c r="G421" s="82" t="s">
        <v>56</v>
      </c>
      <c r="H421" s="82" t="s">
        <v>275</v>
      </c>
      <c r="I421" s="82" t="s">
        <v>410</v>
      </c>
      <c r="J421" s="82" t="s">
        <v>411</v>
      </c>
      <c r="K421" s="82" t="s">
        <v>412</v>
      </c>
      <c r="L421" s="82" t="s">
        <v>278</v>
      </c>
      <c r="M421" s="82" t="s">
        <v>292</v>
      </c>
      <c r="N421" s="91">
        <v>2</v>
      </c>
      <c r="O421" s="91">
        <v>1</v>
      </c>
      <c r="P421" s="92">
        <f t="shared" si="79"/>
        <v>2</v>
      </c>
      <c r="Q421" s="93" t="str">
        <f t="shared" si="78"/>
        <v>Bajo</v>
      </c>
      <c r="R421" s="91">
        <v>10</v>
      </c>
      <c r="S421" s="93">
        <f t="shared" si="72"/>
        <v>20</v>
      </c>
      <c r="T421" s="92" t="str">
        <f t="shared" si="77"/>
        <v>IV</v>
      </c>
      <c r="U421" s="93" t="str">
        <f t="shared" si="73"/>
        <v>Aceptable</v>
      </c>
      <c r="V421" s="139"/>
      <c r="W421" s="139"/>
      <c r="X421" s="82"/>
      <c r="Y421" s="82" t="s">
        <v>406</v>
      </c>
      <c r="Z421" s="82" t="s">
        <v>413</v>
      </c>
      <c r="AA421" s="82" t="s">
        <v>48</v>
      </c>
      <c r="AB421" s="82" t="s">
        <v>48</v>
      </c>
      <c r="AC421" s="82" t="s">
        <v>408</v>
      </c>
      <c r="AD421" s="82" t="s">
        <v>409</v>
      </c>
      <c r="AE421" s="117" t="s">
        <v>48</v>
      </c>
    </row>
  </sheetData>
  <sheetProtection selectLockedCells="1" selectUnlockedCells="1"/>
  <autoFilter ref="A8:AF421"/>
  <mergeCells count="353">
    <mergeCell ref="A1:AC1"/>
    <mergeCell ref="V9:V18"/>
    <mergeCell ref="W9:W18"/>
    <mergeCell ref="X9:X18"/>
    <mergeCell ref="A257:A267"/>
    <mergeCell ref="B257:B267"/>
    <mergeCell ref="C257:C267"/>
    <mergeCell ref="D257:D267"/>
    <mergeCell ref="E257:E267"/>
    <mergeCell ref="V257:V267"/>
    <mergeCell ref="W257:W267"/>
    <mergeCell ref="X257:X267"/>
    <mergeCell ref="A241:A248"/>
    <mergeCell ref="B241:B248"/>
    <mergeCell ref="C241:C248"/>
    <mergeCell ref="D241:D248"/>
    <mergeCell ref="E241:E248"/>
    <mergeCell ref="V241:V248"/>
    <mergeCell ref="W241:W248"/>
    <mergeCell ref="X241:X248"/>
    <mergeCell ref="A249:A256"/>
    <mergeCell ref="B249:B256"/>
    <mergeCell ref="C249:C256"/>
    <mergeCell ref="D249:D256"/>
    <mergeCell ref="E249:E256"/>
    <mergeCell ref="V172:V182"/>
    <mergeCell ref="W172:W182"/>
    <mergeCell ref="X172:X182"/>
    <mergeCell ref="A183:A190"/>
    <mergeCell ref="B183:B190"/>
    <mergeCell ref="C183:C190"/>
    <mergeCell ref="D183:D190"/>
    <mergeCell ref="E183:E190"/>
    <mergeCell ref="V183:V190"/>
    <mergeCell ref="W183:W190"/>
    <mergeCell ref="X183:X190"/>
    <mergeCell ref="A172:A182"/>
    <mergeCell ref="B172:B182"/>
    <mergeCell ref="C172:C182"/>
    <mergeCell ref="D172:D182"/>
    <mergeCell ref="E172:E182"/>
    <mergeCell ref="V191:V199"/>
    <mergeCell ref="W191:W199"/>
    <mergeCell ref="X191:X199"/>
    <mergeCell ref="A200:A209"/>
    <mergeCell ref="B200:B209"/>
    <mergeCell ref="C200:C209"/>
    <mergeCell ref="D200:D209"/>
    <mergeCell ref="V151:V160"/>
    <mergeCell ref="W151:W160"/>
    <mergeCell ref="X151:X160"/>
    <mergeCell ref="A161:A171"/>
    <mergeCell ref="B161:B171"/>
    <mergeCell ref="C161:C171"/>
    <mergeCell ref="D161:D171"/>
    <mergeCell ref="E161:E171"/>
    <mergeCell ref="V161:V171"/>
    <mergeCell ref="W161:W171"/>
    <mergeCell ref="X161:X171"/>
    <mergeCell ref="A151:A160"/>
    <mergeCell ref="B151:B160"/>
    <mergeCell ref="C151:C160"/>
    <mergeCell ref="D151:D160"/>
    <mergeCell ref="E151:E160"/>
    <mergeCell ref="C142:C150"/>
    <mergeCell ref="D142:D150"/>
    <mergeCell ref="E142:E150"/>
    <mergeCell ref="V142:V150"/>
    <mergeCell ref="W142:W150"/>
    <mergeCell ref="X142:X150"/>
    <mergeCell ref="A131:A141"/>
    <mergeCell ref="B131:B141"/>
    <mergeCell ref="C131:C141"/>
    <mergeCell ref="D131:D141"/>
    <mergeCell ref="E131:E141"/>
    <mergeCell ref="V276:V283"/>
    <mergeCell ref="W276:W283"/>
    <mergeCell ref="X276:X283"/>
    <mergeCell ref="V97:V109"/>
    <mergeCell ref="W97:W109"/>
    <mergeCell ref="X97:X109"/>
    <mergeCell ref="A110:A119"/>
    <mergeCell ref="B110:B119"/>
    <mergeCell ref="C110:C119"/>
    <mergeCell ref="D110:D119"/>
    <mergeCell ref="E110:E119"/>
    <mergeCell ref="V110:V119"/>
    <mergeCell ref="W110:W119"/>
    <mergeCell ref="X110:X119"/>
    <mergeCell ref="A97:A109"/>
    <mergeCell ref="B97:B109"/>
    <mergeCell ref="C97:C109"/>
    <mergeCell ref="D97:D109"/>
    <mergeCell ref="E97:E109"/>
    <mergeCell ref="V131:V141"/>
    <mergeCell ref="W131:W141"/>
    <mergeCell ref="X131:X141"/>
    <mergeCell ref="A142:A150"/>
    <mergeCell ref="B142:B150"/>
    <mergeCell ref="B46:B55"/>
    <mergeCell ref="C46:C55"/>
    <mergeCell ref="D46:D55"/>
    <mergeCell ref="E46:E55"/>
    <mergeCell ref="V78:V87"/>
    <mergeCell ref="W78:W87"/>
    <mergeCell ref="X78:X87"/>
    <mergeCell ref="A88:A96"/>
    <mergeCell ref="B88:B96"/>
    <mergeCell ref="C88:C96"/>
    <mergeCell ref="D88:D96"/>
    <mergeCell ref="E88:E96"/>
    <mergeCell ref="V88:V96"/>
    <mergeCell ref="W88:W96"/>
    <mergeCell ref="X88:X96"/>
    <mergeCell ref="V19:V26"/>
    <mergeCell ref="W19:W26"/>
    <mergeCell ref="X19:X26"/>
    <mergeCell ref="A30:A37"/>
    <mergeCell ref="B30:B37"/>
    <mergeCell ref="C30:C37"/>
    <mergeCell ref="D30:D37"/>
    <mergeCell ref="E30:E37"/>
    <mergeCell ref="V30:V37"/>
    <mergeCell ref="W30:W37"/>
    <mergeCell ref="X30:X37"/>
    <mergeCell ref="A19:A29"/>
    <mergeCell ref="B19:B29"/>
    <mergeCell ref="C19:C29"/>
    <mergeCell ref="D19:D29"/>
    <mergeCell ref="E19:E29"/>
    <mergeCell ref="AD1:AE1"/>
    <mergeCell ref="A5:AE5"/>
    <mergeCell ref="A2:AE2"/>
    <mergeCell ref="A3:AE3"/>
    <mergeCell ref="A4:AE4"/>
    <mergeCell ref="A6:A8"/>
    <mergeCell ref="M7:M8"/>
    <mergeCell ref="B6:B8"/>
    <mergeCell ref="D6:D8"/>
    <mergeCell ref="E6:E8"/>
    <mergeCell ref="F6:F8"/>
    <mergeCell ref="J6:J8"/>
    <mergeCell ref="K6:M6"/>
    <mergeCell ref="C6:C8"/>
    <mergeCell ref="G6:G8"/>
    <mergeCell ref="H6:H8"/>
    <mergeCell ref="I6:I8"/>
    <mergeCell ref="N6:T6"/>
    <mergeCell ref="V6:Z6"/>
    <mergeCell ref="AA6:AE6"/>
    <mergeCell ref="K7:K8"/>
    <mergeCell ref="L7:L8"/>
    <mergeCell ref="Z7:Z8"/>
    <mergeCell ref="AE7:AE8"/>
    <mergeCell ref="S7:S8"/>
    <mergeCell ref="T7:T8"/>
    <mergeCell ref="U7:U8"/>
    <mergeCell ref="AA7:AA8"/>
    <mergeCell ref="AB7:AB8"/>
    <mergeCell ref="AC7:AC8"/>
    <mergeCell ref="AD7:AD8"/>
    <mergeCell ref="V7:X7"/>
    <mergeCell ref="Y7:Y8"/>
    <mergeCell ref="N7:N8"/>
    <mergeCell ref="O7:O8"/>
    <mergeCell ref="P7:P8"/>
    <mergeCell ref="Q7:Q8"/>
    <mergeCell ref="R7:R8"/>
    <mergeCell ref="A191:A199"/>
    <mergeCell ref="B191:B199"/>
    <mergeCell ref="C191:C199"/>
    <mergeCell ref="D191:D199"/>
    <mergeCell ref="E191:E199"/>
    <mergeCell ref="A56:A66"/>
    <mergeCell ref="A78:A87"/>
    <mergeCell ref="B78:B87"/>
    <mergeCell ref="C78:C87"/>
    <mergeCell ref="D78:D87"/>
    <mergeCell ref="A46:A55"/>
    <mergeCell ref="E78:E87"/>
    <mergeCell ref="A9:A18"/>
    <mergeCell ref="B9:B18"/>
    <mergeCell ref="C9:C18"/>
    <mergeCell ref="D9:D18"/>
    <mergeCell ref="E9:E18"/>
    <mergeCell ref="A38:A45"/>
    <mergeCell ref="B38:B45"/>
    <mergeCell ref="A233:A240"/>
    <mergeCell ref="B233:B240"/>
    <mergeCell ref="C233:C240"/>
    <mergeCell ref="D233:D240"/>
    <mergeCell ref="E233:E240"/>
    <mergeCell ref="V233:V240"/>
    <mergeCell ref="W233:W240"/>
    <mergeCell ref="X233:X240"/>
    <mergeCell ref="E200:E209"/>
    <mergeCell ref="V200:V209"/>
    <mergeCell ref="W200:W209"/>
    <mergeCell ref="X200:X209"/>
    <mergeCell ref="A210:A222"/>
    <mergeCell ref="B210:B222"/>
    <mergeCell ref="C210:C222"/>
    <mergeCell ref="D210:D222"/>
    <mergeCell ref="E210:E222"/>
    <mergeCell ref="V210:V222"/>
    <mergeCell ref="W210:W222"/>
    <mergeCell ref="X210:X222"/>
    <mergeCell ref="A295:A303"/>
    <mergeCell ref="B295:B303"/>
    <mergeCell ref="C295:C303"/>
    <mergeCell ref="D295:D303"/>
    <mergeCell ref="E295:E303"/>
    <mergeCell ref="V295:V303"/>
    <mergeCell ref="W295:W303"/>
    <mergeCell ref="X295:X303"/>
    <mergeCell ref="V249:V256"/>
    <mergeCell ref="W249:W256"/>
    <mergeCell ref="X249:X256"/>
    <mergeCell ref="B284:B294"/>
    <mergeCell ref="C284:C294"/>
    <mergeCell ref="D284:D294"/>
    <mergeCell ref="E284:E294"/>
    <mergeCell ref="V284:V294"/>
    <mergeCell ref="W284:W294"/>
    <mergeCell ref="X284:X294"/>
    <mergeCell ref="A284:A294"/>
    <mergeCell ref="A276:A283"/>
    <mergeCell ref="B276:B283"/>
    <mergeCell ref="C276:C283"/>
    <mergeCell ref="D276:D283"/>
    <mergeCell ref="E276:E283"/>
    <mergeCell ref="A304:A310"/>
    <mergeCell ref="B304:B310"/>
    <mergeCell ref="C304:C310"/>
    <mergeCell ref="D304:D310"/>
    <mergeCell ref="E304:E310"/>
    <mergeCell ref="V304:V310"/>
    <mergeCell ref="W304:W310"/>
    <mergeCell ref="X304:X310"/>
    <mergeCell ref="A311:A315"/>
    <mergeCell ref="B311:B315"/>
    <mergeCell ref="C311:C315"/>
    <mergeCell ref="D311:D315"/>
    <mergeCell ref="E311:E315"/>
    <mergeCell ref="V311:V315"/>
    <mergeCell ref="W311:W315"/>
    <mergeCell ref="X311:X315"/>
    <mergeCell ref="A316:A324"/>
    <mergeCell ref="B316:B324"/>
    <mergeCell ref="C316:C324"/>
    <mergeCell ref="D316:D324"/>
    <mergeCell ref="E316:E324"/>
    <mergeCell ref="V316:V324"/>
    <mergeCell ref="W316:W324"/>
    <mergeCell ref="X316:X324"/>
    <mergeCell ref="A325:A333"/>
    <mergeCell ref="B325:B333"/>
    <mergeCell ref="C325:C333"/>
    <mergeCell ref="D325:D333"/>
    <mergeCell ref="E325:E333"/>
    <mergeCell ref="V325:V333"/>
    <mergeCell ref="W325:W333"/>
    <mergeCell ref="X325:X333"/>
    <mergeCell ref="A334:A340"/>
    <mergeCell ref="B334:B340"/>
    <mergeCell ref="C334:C340"/>
    <mergeCell ref="D334:D340"/>
    <mergeCell ref="E334:E340"/>
    <mergeCell ref="V335:V340"/>
    <mergeCell ref="W335:W340"/>
    <mergeCell ref="X335:X340"/>
    <mergeCell ref="A341:A349"/>
    <mergeCell ref="B341:B349"/>
    <mergeCell ref="C341:C349"/>
    <mergeCell ref="D341:D349"/>
    <mergeCell ref="E341:E349"/>
    <mergeCell ref="V341:V348"/>
    <mergeCell ref="W341:W348"/>
    <mergeCell ref="X341:X348"/>
    <mergeCell ref="A350:A381"/>
    <mergeCell ref="B350:B381"/>
    <mergeCell ref="C350:C381"/>
    <mergeCell ref="D350:D357"/>
    <mergeCell ref="E350:E357"/>
    <mergeCell ref="D358:D365"/>
    <mergeCell ref="E358:E365"/>
    <mergeCell ref="D366:D373"/>
    <mergeCell ref="E366:E373"/>
    <mergeCell ref="D374:D381"/>
    <mergeCell ref="E374:E381"/>
    <mergeCell ref="A382:A397"/>
    <mergeCell ref="B382:B397"/>
    <mergeCell ref="C382:C397"/>
    <mergeCell ref="D382:D397"/>
    <mergeCell ref="E382:E397"/>
    <mergeCell ref="V382:V397"/>
    <mergeCell ref="W382:W397"/>
    <mergeCell ref="X382:X397"/>
    <mergeCell ref="A398:A421"/>
    <mergeCell ref="B398:B421"/>
    <mergeCell ref="C398:C421"/>
    <mergeCell ref="D398:D421"/>
    <mergeCell ref="E398:E421"/>
    <mergeCell ref="V398:V421"/>
    <mergeCell ref="W398:W421"/>
    <mergeCell ref="C38:C45"/>
    <mergeCell ref="D38:D45"/>
    <mergeCell ref="E38:E45"/>
    <mergeCell ref="V38:V45"/>
    <mergeCell ref="W38:W45"/>
    <mergeCell ref="X38:X45"/>
    <mergeCell ref="A67:A77"/>
    <mergeCell ref="B67:B77"/>
    <mergeCell ref="C67:C77"/>
    <mergeCell ref="D67:D77"/>
    <mergeCell ref="E67:E77"/>
    <mergeCell ref="V67:V77"/>
    <mergeCell ref="W67:W77"/>
    <mergeCell ref="X67:X77"/>
    <mergeCell ref="V46:V55"/>
    <mergeCell ref="W46:W55"/>
    <mergeCell ref="X46:X55"/>
    <mergeCell ref="B56:B66"/>
    <mergeCell ref="C56:C66"/>
    <mergeCell ref="D56:D66"/>
    <mergeCell ref="E56:E66"/>
    <mergeCell ref="V56:V66"/>
    <mergeCell ref="W56:W66"/>
    <mergeCell ref="X56:X66"/>
    <mergeCell ref="A120:A130"/>
    <mergeCell ref="B120:B130"/>
    <mergeCell ref="C120:C130"/>
    <mergeCell ref="D120:D130"/>
    <mergeCell ref="E120:E130"/>
    <mergeCell ref="V120:V130"/>
    <mergeCell ref="W120:W130"/>
    <mergeCell ref="X120:X130"/>
    <mergeCell ref="A268:A275"/>
    <mergeCell ref="B268:B275"/>
    <mergeCell ref="C268:C275"/>
    <mergeCell ref="D268:D275"/>
    <mergeCell ref="E268:E275"/>
    <mergeCell ref="V268:V275"/>
    <mergeCell ref="W268:W275"/>
    <mergeCell ref="X268:X275"/>
    <mergeCell ref="A223:A232"/>
    <mergeCell ref="B223:B232"/>
    <mergeCell ref="C223:C232"/>
    <mergeCell ref="D223:D232"/>
    <mergeCell ref="E223:E232"/>
    <mergeCell ref="V223:V232"/>
    <mergeCell ref="W223:W232"/>
    <mergeCell ref="X223:X232"/>
  </mergeCells>
  <phoneticPr fontId="13" type="noConversion"/>
  <conditionalFormatting sqref="I31:J31">
    <cfRule type="duplicateValues" dxfId="99" priority="505"/>
  </conditionalFormatting>
  <conditionalFormatting sqref="I39:J39">
    <cfRule type="duplicateValues" dxfId="98" priority="116"/>
  </conditionalFormatting>
  <conditionalFormatting sqref="I65:J65">
    <cfRule type="duplicateValues" dxfId="97" priority="471"/>
  </conditionalFormatting>
  <conditionalFormatting sqref="I68:J68">
    <cfRule type="duplicateValues" dxfId="96" priority="107"/>
  </conditionalFormatting>
  <conditionalFormatting sqref="I95:J95">
    <cfRule type="duplicateValues" dxfId="95" priority="438"/>
  </conditionalFormatting>
  <conditionalFormatting sqref="I211:J211 J212">
    <cfRule type="duplicateValues" dxfId="94" priority="325"/>
  </conditionalFormatting>
  <conditionalFormatting sqref="I290:J290">
    <cfRule type="duplicateValues" dxfId="93" priority="65"/>
  </conditionalFormatting>
  <conditionalFormatting sqref="I293:J293">
    <cfRule type="duplicateValues" dxfId="92" priority="90"/>
  </conditionalFormatting>
  <conditionalFormatting sqref="I391:J391 I397:J397 I393:J394">
    <cfRule type="duplicateValues" dxfId="91" priority="190"/>
  </conditionalFormatting>
  <conditionalFormatting sqref="I398:J398 I402:J402 J399:J401 I404:J406 I403">
    <cfRule type="duplicateValues" dxfId="90" priority="181"/>
  </conditionalFormatting>
  <conditionalFormatting sqref="I413:J413">
    <cfRule type="duplicateValues" dxfId="89" priority="272"/>
  </conditionalFormatting>
  <conditionalFormatting sqref="I414:J414">
    <cfRule type="duplicateValues" dxfId="88" priority="271"/>
  </conditionalFormatting>
  <conditionalFormatting sqref="T9:T256">
    <cfRule type="containsText" dxfId="87" priority="99" operator="containsText" text="IV">
      <formula>NOT(ISERROR(SEARCH("IV",T9)))</formula>
    </cfRule>
    <cfRule type="containsText" dxfId="86" priority="100" operator="containsText" text="III">
      <formula>NOT(ISERROR(SEARCH("III",T9)))</formula>
    </cfRule>
    <cfRule type="containsText" dxfId="85" priority="101" operator="containsText" text="II">
      <formula>NOT(ISERROR(SEARCH("II",T9)))</formula>
    </cfRule>
    <cfRule type="containsText" dxfId="84" priority="102" operator="containsText" text="I">
      <formula>NOT(ISERROR(SEARCH("I",T9)))</formula>
    </cfRule>
  </conditionalFormatting>
  <conditionalFormatting sqref="T10:T256">
    <cfRule type="containsText" dxfId="83" priority="103" stopIfTrue="1" operator="containsText" text="IV">
      <formula>NOT(ISERROR(SEARCH("IV",T10)))</formula>
    </cfRule>
    <cfRule type="containsText" dxfId="82" priority="104" stopIfTrue="1" operator="containsText" text="III">
      <formula>NOT(ISERROR(SEARCH("III",T10)))</formula>
    </cfRule>
    <cfRule type="containsText" dxfId="81" priority="105" stopIfTrue="1" operator="containsText" text="II">
      <formula>NOT(ISERROR(SEARCH("II",T10)))</formula>
    </cfRule>
    <cfRule type="containsText" dxfId="80" priority="106" stopIfTrue="1" operator="containsText" text="I">
      <formula>NOT(ISERROR(SEARCH("I",T10)))</formula>
    </cfRule>
  </conditionalFormatting>
  <conditionalFormatting sqref="T288 T290 T295 T300 T304 T306 T311 T316:T320 T324:T329 T333:T337 T341:T345 T347:T349 T351:T353 T356:T357 T359:T361 T364:T365 T367:T369 T372:T373 T375:T377 T380:T381 T388:T389 T393:T397 T405:T407 T411 T413 T415:T418 T420:T421 T257:T284">
    <cfRule type="containsText" dxfId="79" priority="137" operator="containsText" text="IV">
      <formula>NOT(ISERROR(SEARCH("IV",T257)))</formula>
    </cfRule>
    <cfRule type="containsText" dxfId="78" priority="138" operator="containsText" text="III">
      <formula>NOT(ISERROR(SEARCH("III",T257)))</formula>
    </cfRule>
    <cfRule type="containsText" dxfId="77" priority="139" operator="containsText" text="II">
      <formula>NOT(ISERROR(SEARCH("II",T257)))</formula>
    </cfRule>
    <cfRule type="containsText" dxfId="76" priority="140" operator="containsText" text="I">
      <formula>NOT(ISERROR(SEARCH("I",T257)))</formula>
    </cfRule>
  </conditionalFormatting>
  <conditionalFormatting sqref="T268:T281">
    <cfRule type="containsText" dxfId="75" priority="133" stopIfTrue="1" operator="containsText" text="IV">
      <formula>NOT(ISERROR(SEARCH("IV",T268)))</formula>
    </cfRule>
    <cfRule type="containsText" dxfId="74" priority="134" stopIfTrue="1" operator="containsText" text="III">
      <formula>NOT(ISERROR(SEARCH("III",T268)))</formula>
    </cfRule>
    <cfRule type="containsText" dxfId="73" priority="135" stopIfTrue="1" operator="containsText" text="II">
      <formula>NOT(ISERROR(SEARCH("II",T268)))</formula>
    </cfRule>
    <cfRule type="containsText" dxfId="72" priority="136" stopIfTrue="1" operator="containsText" text="I">
      <formula>NOT(ISERROR(SEARCH("I",T268)))</formula>
    </cfRule>
  </conditionalFormatting>
  <conditionalFormatting sqref="T268:T281 T382:T387 T285:T287 T289 T291:T294 T296:T299 T301:T303 T305 T307:T310 T312:T315 T321:T323 T330:T332 T338:T340 T346 T390:T392 T398:T404 T408:T410 T412 T414 T419">
    <cfRule type="containsText" dxfId="71" priority="66" operator="containsText" text="IV">
      <formula>NOT(ISERROR(SEARCH("IV",T268)))</formula>
    </cfRule>
    <cfRule type="containsText" dxfId="70" priority="67" operator="containsText" text="III">
      <formula>NOT(ISERROR(SEARCH("III",T268)))</formula>
    </cfRule>
    <cfRule type="containsText" dxfId="69" priority="68" operator="containsText" text="II">
      <formula>NOT(ISERROR(SEARCH("II",T268)))</formula>
    </cfRule>
    <cfRule type="containsText" dxfId="68" priority="69" operator="containsText" text="I">
      <formula>NOT(ISERROR(SEARCH("I",T268)))</formula>
    </cfRule>
    <cfRule type="containsText" dxfId="67" priority="70" stopIfTrue="1" operator="containsText" text="IV">
      <formula>NOT(ISERROR(SEARCH("IV",T268)))</formula>
    </cfRule>
    <cfRule type="containsText" dxfId="66" priority="71" stopIfTrue="1" operator="containsText" text="III">
      <formula>NOT(ISERROR(SEARCH("III",T268)))</formula>
    </cfRule>
    <cfRule type="containsText" dxfId="65" priority="72" stopIfTrue="1" operator="containsText" text="II">
      <formula>NOT(ISERROR(SEARCH("II",T268)))</formula>
    </cfRule>
    <cfRule type="containsText" dxfId="64" priority="73" stopIfTrue="1" operator="containsText" text="I">
      <formula>NOT(ISERROR(SEARCH("I",T268)))</formula>
    </cfRule>
  </conditionalFormatting>
  <conditionalFormatting sqref="J354:J355">
    <cfRule type="duplicateValues" dxfId="63" priority="64"/>
  </conditionalFormatting>
  <conditionalFormatting sqref="T354:T355">
    <cfRule type="containsText" dxfId="62" priority="56" operator="containsText" text="IV">
      <formula>NOT(ISERROR(SEARCH("IV",T354)))</formula>
    </cfRule>
    <cfRule type="containsText" dxfId="61" priority="57" operator="containsText" text="III">
      <formula>NOT(ISERROR(SEARCH("III",T354)))</formula>
    </cfRule>
    <cfRule type="containsText" dxfId="60" priority="58" operator="containsText" text="II">
      <formula>NOT(ISERROR(SEARCH("II",T354)))</formula>
    </cfRule>
    <cfRule type="containsText" dxfId="59" priority="59" operator="containsText" text="I">
      <formula>NOT(ISERROR(SEARCH("I",T354)))</formula>
    </cfRule>
    <cfRule type="containsText" dxfId="58" priority="60" stopIfTrue="1" operator="containsText" text="IV">
      <formula>NOT(ISERROR(SEARCH("IV",T354)))</formula>
    </cfRule>
    <cfRule type="containsText" dxfId="57" priority="61" stopIfTrue="1" operator="containsText" text="III">
      <formula>NOT(ISERROR(SEARCH("III",T354)))</formula>
    </cfRule>
    <cfRule type="containsText" dxfId="56" priority="62" stopIfTrue="1" operator="containsText" text="II">
      <formula>NOT(ISERROR(SEARCH("II",T354)))</formula>
    </cfRule>
    <cfRule type="containsText" dxfId="55" priority="63" stopIfTrue="1" operator="containsText" text="I">
      <formula>NOT(ISERROR(SEARCH("I",T354)))</formula>
    </cfRule>
  </conditionalFormatting>
  <conditionalFormatting sqref="I350:J350">
    <cfRule type="duplicateValues" dxfId="54" priority="55"/>
  </conditionalFormatting>
  <conditionalFormatting sqref="T350">
    <cfRule type="containsText" dxfId="53" priority="47" operator="containsText" text="IV">
      <formula>NOT(ISERROR(SEARCH("IV",T350)))</formula>
    </cfRule>
    <cfRule type="containsText" dxfId="52" priority="48" operator="containsText" text="III">
      <formula>NOT(ISERROR(SEARCH("III",T350)))</formula>
    </cfRule>
    <cfRule type="containsText" dxfId="51" priority="49" operator="containsText" text="II">
      <formula>NOT(ISERROR(SEARCH("II",T350)))</formula>
    </cfRule>
    <cfRule type="containsText" dxfId="50" priority="50" operator="containsText" text="I">
      <formula>NOT(ISERROR(SEARCH("I",T350)))</formula>
    </cfRule>
    <cfRule type="containsText" dxfId="49" priority="51" stopIfTrue="1" operator="containsText" text="IV">
      <formula>NOT(ISERROR(SEARCH("IV",T350)))</formula>
    </cfRule>
    <cfRule type="containsText" dxfId="48" priority="52" stopIfTrue="1" operator="containsText" text="III">
      <formula>NOT(ISERROR(SEARCH("III",T350)))</formula>
    </cfRule>
    <cfRule type="containsText" dxfId="47" priority="53" stopIfTrue="1" operator="containsText" text="II">
      <formula>NOT(ISERROR(SEARCH("II",T350)))</formula>
    </cfRule>
    <cfRule type="containsText" dxfId="46" priority="54" stopIfTrue="1" operator="containsText" text="I">
      <formula>NOT(ISERROR(SEARCH("I",T350)))</formula>
    </cfRule>
  </conditionalFormatting>
  <conditionalFormatting sqref="J362:J363">
    <cfRule type="duplicateValues" dxfId="45" priority="46"/>
  </conditionalFormatting>
  <conditionalFormatting sqref="T358 T362:T363">
    <cfRule type="containsText" dxfId="44" priority="38" operator="containsText" text="IV">
      <formula>NOT(ISERROR(SEARCH("IV",T358)))</formula>
    </cfRule>
    <cfRule type="containsText" dxfId="43" priority="39" operator="containsText" text="III">
      <formula>NOT(ISERROR(SEARCH("III",T358)))</formula>
    </cfRule>
    <cfRule type="containsText" dxfId="42" priority="40" operator="containsText" text="II">
      <formula>NOT(ISERROR(SEARCH("II",T358)))</formula>
    </cfRule>
    <cfRule type="containsText" dxfId="41" priority="41" operator="containsText" text="I">
      <formula>NOT(ISERROR(SEARCH("I",T358)))</formula>
    </cfRule>
    <cfRule type="containsText" dxfId="40" priority="42" stopIfTrue="1" operator="containsText" text="IV">
      <formula>NOT(ISERROR(SEARCH("IV",T358)))</formula>
    </cfRule>
    <cfRule type="containsText" dxfId="39" priority="43" stopIfTrue="1" operator="containsText" text="III">
      <formula>NOT(ISERROR(SEARCH("III",T358)))</formula>
    </cfRule>
    <cfRule type="containsText" dxfId="38" priority="44" stopIfTrue="1" operator="containsText" text="II">
      <formula>NOT(ISERROR(SEARCH("II",T358)))</formula>
    </cfRule>
    <cfRule type="containsText" dxfId="37" priority="45" stopIfTrue="1" operator="containsText" text="I">
      <formula>NOT(ISERROR(SEARCH("I",T358)))</formula>
    </cfRule>
  </conditionalFormatting>
  <conditionalFormatting sqref="I358:J358">
    <cfRule type="duplicateValues" dxfId="36" priority="37"/>
  </conditionalFormatting>
  <conditionalFormatting sqref="J370:J371">
    <cfRule type="duplicateValues" dxfId="35" priority="36"/>
  </conditionalFormatting>
  <conditionalFormatting sqref="T370:T371">
    <cfRule type="containsText" dxfId="34" priority="28" operator="containsText" text="IV">
      <formula>NOT(ISERROR(SEARCH("IV",T370)))</formula>
    </cfRule>
    <cfRule type="containsText" dxfId="33" priority="29" operator="containsText" text="III">
      <formula>NOT(ISERROR(SEARCH("III",T370)))</formula>
    </cfRule>
    <cfRule type="containsText" dxfId="32" priority="30" operator="containsText" text="II">
      <formula>NOT(ISERROR(SEARCH("II",T370)))</formula>
    </cfRule>
    <cfRule type="containsText" dxfId="31" priority="31" operator="containsText" text="I">
      <formula>NOT(ISERROR(SEARCH("I",T370)))</formula>
    </cfRule>
    <cfRule type="containsText" dxfId="30" priority="32" stopIfTrue="1" operator="containsText" text="IV">
      <formula>NOT(ISERROR(SEARCH("IV",T370)))</formula>
    </cfRule>
    <cfRule type="containsText" dxfId="29" priority="33" stopIfTrue="1" operator="containsText" text="III">
      <formula>NOT(ISERROR(SEARCH("III",T370)))</formula>
    </cfRule>
    <cfRule type="containsText" dxfId="28" priority="34" stopIfTrue="1" operator="containsText" text="II">
      <formula>NOT(ISERROR(SEARCH("II",T370)))</formula>
    </cfRule>
    <cfRule type="containsText" dxfId="27" priority="35" stopIfTrue="1" operator="containsText" text="I">
      <formula>NOT(ISERROR(SEARCH("I",T370)))</formula>
    </cfRule>
  </conditionalFormatting>
  <conditionalFormatting sqref="T366">
    <cfRule type="containsText" dxfId="26" priority="20" operator="containsText" text="IV">
      <formula>NOT(ISERROR(SEARCH("IV",T366)))</formula>
    </cfRule>
    <cfRule type="containsText" dxfId="25" priority="21" operator="containsText" text="III">
      <formula>NOT(ISERROR(SEARCH("III",T366)))</formula>
    </cfRule>
    <cfRule type="containsText" dxfId="24" priority="22" operator="containsText" text="II">
      <formula>NOT(ISERROR(SEARCH("II",T366)))</formula>
    </cfRule>
    <cfRule type="containsText" dxfId="23" priority="23" operator="containsText" text="I">
      <formula>NOT(ISERROR(SEARCH("I",T366)))</formula>
    </cfRule>
    <cfRule type="containsText" dxfId="22" priority="24" stopIfTrue="1" operator="containsText" text="IV">
      <formula>NOT(ISERROR(SEARCH("IV",T366)))</formula>
    </cfRule>
    <cfRule type="containsText" dxfId="21" priority="25" stopIfTrue="1" operator="containsText" text="III">
      <formula>NOT(ISERROR(SEARCH("III",T366)))</formula>
    </cfRule>
    <cfRule type="containsText" dxfId="20" priority="26" stopIfTrue="1" operator="containsText" text="II">
      <formula>NOT(ISERROR(SEARCH("II",T366)))</formula>
    </cfRule>
    <cfRule type="containsText" dxfId="19" priority="27" stopIfTrue="1" operator="containsText" text="I">
      <formula>NOT(ISERROR(SEARCH("I",T366)))</formula>
    </cfRule>
  </conditionalFormatting>
  <conditionalFormatting sqref="I366:J366">
    <cfRule type="duplicateValues" dxfId="18" priority="19"/>
  </conditionalFormatting>
  <conditionalFormatting sqref="J378:J379">
    <cfRule type="duplicateValues" dxfId="17" priority="18"/>
  </conditionalFormatting>
  <conditionalFormatting sqref="T378:T379">
    <cfRule type="containsText" dxfId="16" priority="10" operator="containsText" text="IV">
      <formula>NOT(ISERROR(SEARCH("IV",T378)))</formula>
    </cfRule>
    <cfRule type="containsText" dxfId="15" priority="11" operator="containsText" text="III">
      <formula>NOT(ISERROR(SEARCH("III",T378)))</formula>
    </cfRule>
    <cfRule type="containsText" dxfId="14" priority="12" operator="containsText" text="II">
      <formula>NOT(ISERROR(SEARCH("II",T378)))</formula>
    </cfRule>
    <cfRule type="containsText" dxfId="13" priority="13" operator="containsText" text="I">
      <formula>NOT(ISERROR(SEARCH("I",T378)))</formula>
    </cfRule>
    <cfRule type="containsText" dxfId="12" priority="14" stopIfTrue="1" operator="containsText" text="IV">
      <formula>NOT(ISERROR(SEARCH("IV",T378)))</formula>
    </cfRule>
    <cfRule type="containsText" dxfId="11" priority="15" stopIfTrue="1" operator="containsText" text="III">
      <formula>NOT(ISERROR(SEARCH("III",T378)))</formula>
    </cfRule>
    <cfRule type="containsText" dxfId="10" priority="16" stopIfTrue="1" operator="containsText" text="II">
      <formula>NOT(ISERROR(SEARCH("II",T378)))</formula>
    </cfRule>
    <cfRule type="containsText" dxfId="9" priority="17" stopIfTrue="1" operator="containsText" text="I">
      <formula>NOT(ISERROR(SEARCH("I",T378)))</formula>
    </cfRule>
  </conditionalFormatting>
  <conditionalFormatting sqref="T374">
    <cfRule type="containsText" dxfId="8" priority="2" operator="containsText" text="IV">
      <formula>NOT(ISERROR(SEARCH("IV",T374)))</formula>
    </cfRule>
    <cfRule type="containsText" dxfId="7" priority="3" operator="containsText" text="III">
      <formula>NOT(ISERROR(SEARCH("III",T374)))</formula>
    </cfRule>
    <cfRule type="containsText" dxfId="6" priority="4" operator="containsText" text="II">
      <formula>NOT(ISERROR(SEARCH("II",T374)))</formula>
    </cfRule>
    <cfRule type="containsText" dxfId="5" priority="5" operator="containsText" text="I">
      <formula>NOT(ISERROR(SEARCH("I",T374)))</formula>
    </cfRule>
    <cfRule type="containsText" dxfId="4" priority="6" stopIfTrue="1" operator="containsText" text="IV">
      <formula>NOT(ISERROR(SEARCH("IV",T374)))</formula>
    </cfRule>
    <cfRule type="containsText" dxfId="3" priority="7" stopIfTrue="1" operator="containsText" text="III">
      <formula>NOT(ISERROR(SEARCH("III",T374)))</formula>
    </cfRule>
    <cfRule type="containsText" dxfId="2" priority="8" stopIfTrue="1" operator="containsText" text="II">
      <formula>NOT(ISERROR(SEARCH("II",T374)))</formula>
    </cfRule>
    <cfRule type="containsText" dxfId="1" priority="9" stopIfTrue="1" operator="containsText" text="I">
      <formula>NOT(ISERROR(SEARCH("I",T374)))</formula>
    </cfRule>
  </conditionalFormatting>
  <conditionalFormatting sqref="I374:J374">
    <cfRule type="duplicateValues" dxfId="0" priority="1"/>
  </conditionalFormatting>
  <dataValidations count="4">
    <dataValidation operator="equal" allowBlank="1" showErrorMessage="1" sqref="Z23:Z24 Z27:Z35 Z56:Z63 Z46:Z54 Z38:Z43 Z97:Z104 Z139:Z168 Z170:Z178 Z180:Z186 Z188:Z194 Z196:Z217 Z9:Z21 Z220:Z263 Z65:Z75 Z106:Z126 Z128:Z137 Z77:Z95 Z293:Z294 Z265:Z291">
      <formula2>0</formula2>
    </dataValidation>
    <dataValidation type="list" allowBlank="1" showInputMessage="1" showErrorMessage="1" errorTitle="Error" error="Seleccione uno de los valor indicado" promptTitle="Seleccione NE" prompt="4 - Continua (EC)_x000a_3 - Frecuente (EF)_x000a_2 - Ocasional (EO)_x000a_1 - Esporádica (EE)" sqref="O9:O317 O319:O421">
      <formula1>NE</formula1>
    </dataValidation>
    <dataValidation type="list" allowBlank="1" showInputMessage="1" showErrorMessage="1" errorTitle="Error" error="Seleccione uno de los valores indicados" promptTitle="Seleccione NC" prompt="100 - Mortal o Catastrófico (M)_x000a_60 - Muy grave (MG)_x000a_25 - Grave (G)_x000a_10 - Leve (L)" sqref="R9:R67 R69:R294">
      <formula1>NC</formula1>
    </dataValidation>
    <dataValidation type="list" allowBlank="1" showInputMessage="1" showErrorMessage="1" errorTitle="Error" error="Seleccione uno de los valores indicados" promptTitle="Seleccione ND" prompt="10 - Muy Alto_x000a_6 - Alto_x000a_2 - Medio_x000a_0 - Bajo | N/A" sqref="N9:N294">
      <formula1>ND</formula1>
    </dataValidation>
  </dataValidations>
  <printOptions horizontalCentered="1"/>
  <pageMargins left="0.15748031496062992" right="7.874015748031496E-2" top="0.27559055118110237" bottom="0.23622047244094491" header="0.23622047244094491" footer="0.19685039370078741"/>
  <pageSetup paperSize="5" scale="48" firstPageNumber="0" orientation="landscape" horizontalDpi="300" verticalDpi="300" r:id="rId1"/>
  <headerFooter alignWithMargins="0">
    <oddFooter>&amp;R&amp;"Times New Roman,Normal"&amp;12Página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3"/>
  <sheetViews>
    <sheetView zoomScale="60" zoomScaleNormal="60" workbookViewId="0">
      <selection activeCell="F21" sqref="F21"/>
    </sheetView>
  </sheetViews>
  <sheetFormatPr baseColWidth="10" defaultColWidth="53.140625" defaultRowHeight="15"/>
  <cols>
    <col min="1" max="16384" width="53.140625" style="116"/>
  </cols>
  <sheetData>
    <row r="1" spans="1:5" s="112" customFormat="1" ht="132" customHeight="1">
      <c r="A1" s="110" t="s">
        <v>1</v>
      </c>
      <c r="B1" s="110" t="s">
        <v>654</v>
      </c>
      <c r="C1" s="111" t="s">
        <v>655</v>
      </c>
      <c r="D1" s="110" t="s">
        <v>2</v>
      </c>
      <c r="E1" s="126"/>
    </row>
    <row r="2" spans="1:5" s="127" customFormat="1" ht="315.75" customHeight="1">
      <c r="A2" s="113" t="s">
        <v>394</v>
      </c>
      <c r="B2" s="113" t="s">
        <v>706</v>
      </c>
      <c r="C2" s="113" t="s">
        <v>707</v>
      </c>
      <c r="D2" s="113" t="s">
        <v>708</v>
      </c>
    </row>
    <row r="3" spans="1:5" s="127" customFormat="1" ht="192" customHeight="1">
      <c r="A3" s="113" t="s">
        <v>394</v>
      </c>
      <c r="B3" s="114" t="s">
        <v>709</v>
      </c>
      <c r="C3" s="114" t="s">
        <v>710</v>
      </c>
      <c r="D3" s="114" t="s">
        <v>711</v>
      </c>
    </row>
    <row r="4" spans="1:5" s="128" customFormat="1" ht="221.45" customHeight="1">
      <c r="A4" s="113" t="s">
        <v>394</v>
      </c>
      <c r="B4" s="114" t="s">
        <v>709</v>
      </c>
      <c r="C4" s="114" t="s">
        <v>712</v>
      </c>
      <c r="D4" s="114" t="s">
        <v>713</v>
      </c>
    </row>
    <row r="5" spans="1:5" s="128" customFormat="1" ht="132" customHeight="1">
      <c r="A5" s="113" t="s">
        <v>394</v>
      </c>
      <c r="B5" s="114" t="s">
        <v>493</v>
      </c>
      <c r="C5" s="114" t="s">
        <v>494</v>
      </c>
      <c r="D5" s="114" t="s">
        <v>714</v>
      </c>
    </row>
    <row r="6" spans="1:5" s="115" customFormat="1" ht="132" customHeight="1">
      <c r="A6" s="113" t="s">
        <v>394</v>
      </c>
      <c r="B6" s="114" t="s">
        <v>715</v>
      </c>
      <c r="C6" s="114" t="s">
        <v>716</v>
      </c>
      <c r="D6" s="114" t="s">
        <v>717</v>
      </c>
    </row>
    <row r="7" spans="1:5" s="115" customFormat="1" ht="132" customHeight="1">
      <c r="A7" s="113" t="s">
        <v>394</v>
      </c>
      <c r="B7" s="114" t="s">
        <v>718</v>
      </c>
      <c r="C7" s="114" t="s">
        <v>719</v>
      </c>
      <c r="D7" s="114" t="s">
        <v>720</v>
      </c>
    </row>
    <row r="8" spans="1:5" s="115" customFormat="1" ht="132" customHeight="1">
      <c r="A8" s="113" t="s">
        <v>394</v>
      </c>
      <c r="B8" s="114" t="s">
        <v>721</v>
      </c>
      <c r="C8" s="114" t="s">
        <v>722</v>
      </c>
      <c r="D8" s="114" t="s">
        <v>723</v>
      </c>
    </row>
    <row r="9" spans="1:5" s="115" customFormat="1" ht="132" customHeight="1">
      <c r="A9" s="113" t="s">
        <v>394</v>
      </c>
      <c r="B9" s="114" t="s">
        <v>724</v>
      </c>
      <c r="C9" s="114" t="s">
        <v>725</v>
      </c>
      <c r="D9" s="114" t="s">
        <v>726</v>
      </c>
    </row>
    <row r="10" spans="1:5" s="115" customFormat="1" ht="132" customHeight="1">
      <c r="A10" s="113" t="s">
        <v>394</v>
      </c>
      <c r="B10" s="114" t="s">
        <v>478</v>
      </c>
      <c r="C10" s="114" t="s">
        <v>727</v>
      </c>
      <c r="D10" s="114" t="s">
        <v>728</v>
      </c>
    </row>
    <row r="11" spans="1:5" s="115" customFormat="1" ht="132" customHeight="1">
      <c r="A11" s="113" t="s">
        <v>394</v>
      </c>
      <c r="B11" s="114" t="s">
        <v>729</v>
      </c>
      <c r="C11" s="114" t="s">
        <v>730</v>
      </c>
      <c r="D11" s="114" t="s">
        <v>731</v>
      </c>
    </row>
    <row r="12" spans="1:5" s="115" customFormat="1" ht="132" customHeight="1">
      <c r="A12" s="113" t="s">
        <v>394</v>
      </c>
      <c r="B12" s="114" t="s">
        <v>732</v>
      </c>
      <c r="C12" s="114" t="s">
        <v>733</v>
      </c>
      <c r="D12" s="114" t="s">
        <v>734</v>
      </c>
    </row>
    <row r="13" spans="1:5" s="115" customFormat="1" ht="132" customHeight="1">
      <c r="A13" s="113" t="s">
        <v>394</v>
      </c>
      <c r="B13" s="114" t="s">
        <v>735</v>
      </c>
      <c r="C13" s="114" t="s">
        <v>736</v>
      </c>
      <c r="D13" s="114" t="s">
        <v>737</v>
      </c>
    </row>
    <row r="14" spans="1:5" s="115" customFormat="1" ht="132" customHeight="1">
      <c r="A14" s="113" t="s">
        <v>394</v>
      </c>
      <c r="B14" s="114" t="s">
        <v>738</v>
      </c>
      <c r="C14" s="114" t="s">
        <v>739</v>
      </c>
      <c r="D14" s="114" t="s">
        <v>740</v>
      </c>
    </row>
    <row r="15" spans="1:5" s="115" customFormat="1" ht="132" customHeight="1">
      <c r="A15" s="113" t="s">
        <v>394</v>
      </c>
      <c r="B15" s="114" t="s">
        <v>478</v>
      </c>
      <c r="C15" s="114" t="s">
        <v>741</v>
      </c>
      <c r="D15" s="114" t="s">
        <v>742</v>
      </c>
    </row>
    <row r="16" spans="1:5" s="115" customFormat="1" ht="132" customHeight="1">
      <c r="A16" s="113" t="s">
        <v>394</v>
      </c>
      <c r="B16" s="114" t="s">
        <v>743</v>
      </c>
      <c r="C16" s="114" t="s">
        <v>744</v>
      </c>
      <c r="D16" s="114" t="s">
        <v>745</v>
      </c>
    </row>
    <row r="17" spans="1:4" s="115" customFormat="1" ht="132" customHeight="1">
      <c r="A17" s="113" t="s">
        <v>394</v>
      </c>
      <c r="B17" s="114" t="s">
        <v>746</v>
      </c>
      <c r="C17" s="114" t="s">
        <v>422</v>
      </c>
      <c r="D17" s="114" t="s">
        <v>747</v>
      </c>
    </row>
    <row r="18" spans="1:4" s="115" customFormat="1" ht="132" customHeight="1">
      <c r="A18" s="113" t="s">
        <v>394</v>
      </c>
      <c r="B18" s="114" t="s">
        <v>748</v>
      </c>
      <c r="C18" s="114" t="s">
        <v>749</v>
      </c>
      <c r="D18" s="114" t="s">
        <v>750</v>
      </c>
    </row>
    <row r="19" spans="1:4" s="115" customFormat="1" ht="132" customHeight="1">
      <c r="A19" s="113" t="s">
        <v>394</v>
      </c>
      <c r="B19" s="114" t="s">
        <v>751</v>
      </c>
      <c r="C19" s="114" t="s">
        <v>752</v>
      </c>
      <c r="D19" s="114" t="s">
        <v>753</v>
      </c>
    </row>
    <row r="20" spans="1:4" s="115" customFormat="1" ht="132" customHeight="1">
      <c r="A20" s="113" t="s">
        <v>394</v>
      </c>
      <c r="B20" s="114" t="s">
        <v>754</v>
      </c>
      <c r="C20" s="114" t="s">
        <v>755</v>
      </c>
      <c r="D20" s="114" t="s">
        <v>756</v>
      </c>
    </row>
    <row r="21" spans="1:4" s="115" customFormat="1" ht="132" customHeight="1">
      <c r="A21" s="113" t="s">
        <v>394</v>
      </c>
      <c r="B21" s="114" t="s">
        <v>757</v>
      </c>
      <c r="C21" s="114" t="s">
        <v>641</v>
      </c>
      <c r="D21" s="114" t="s">
        <v>758</v>
      </c>
    </row>
    <row r="22" spans="1:4" s="115" customFormat="1" ht="132" customHeight="1">
      <c r="A22" s="113" t="s">
        <v>394</v>
      </c>
      <c r="B22" s="114" t="s">
        <v>759</v>
      </c>
      <c r="C22" s="114" t="s">
        <v>760</v>
      </c>
      <c r="D22" s="114" t="s">
        <v>761</v>
      </c>
    </row>
    <row r="23" spans="1:4" s="115" customFormat="1" ht="132" customHeight="1">
      <c r="A23" s="113" t="s">
        <v>394</v>
      </c>
      <c r="B23" s="114" t="s">
        <v>759</v>
      </c>
      <c r="C23" s="114" t="s">
        <v>762</v>
      </c>
      <c r="D23" s="114" t="s">
        <v>763</v>
      </c>
    </row>
    <row r="24" spans="1:4" s="115" customFormat="1" ht="132" customHeight="1">
      <c r="A24" s="113" t="s">
        <v>394</v>
      </c>
      <c r="B24" s="114" t="s">
        <v>757</v>
      </c>
      <c r="C24" s="114" t="s">
        <v>764</v>
      </c>
      <c r="D24" s="114" t="s">
        <v>765</v>
      </c>
    </row>
    <row r="25" spans="1:4" s="115" customFormat="1" ht="132" customHeight="1">
      <c r="A25" s="113" t="s">
        <v>394</v>
      </c>
      <c r="B25" s="114" t="s">
        <v>757</v>
      </c>
      <c r="C25" s="114" t="s">
        <v>766</v>
      </c>
      <c r="D25" s="114" t="s">
        <v>767</v>
      </c>
    </row>
    <row r="26" spans="1:4" s="115" customFormat="1" ht="132" customHeight="1">
      <c r="A26" s="113" t="s">
        <v>394</v>
      </c>
      <c r="B26" s="114" t="s">
        <v>757</v>
      </c>
      <c r="C26" s="114" t="s">
        <v>768</v>
      </c>
      <c r="D26" s="114" t="s">
        <v>769</v>
      </c>
    </row>
    <row r="27" spans="1:4" s="115" customFormat="1" ht="132" customHeight="1">
      <c r="A27" s="113" t="s">
        <v>394</v>
      </c>
      <c r="B27" s="114" t="s">
        <v>757</v>
      </c>
      <c r="C27" s="114" t="s">
        <v>770</v>
      </c>
      <c r="D27" s="114" t="s">
        <v>771</v>
      </c>
    </row>
    <row r="28" spans="1:4" s="115" customFormat="1" ht="132" customHeight="1">
      <c r="A28" s="113" t="s">
        <v>394</v>
      </c>
      <c r="B28" s="114" t="s">
        <v>656</v>
      </c>
      <c r="C28" s="114" t="s">
        <v>657</v>
      </c>
      <c r="D28" s="114" t="s">
        <v>658</v>
      </c>
    </row>
    <row r="29" spans="1:4" s="115" customFormat="1" ht="132" customHeight="1">
      <c r="A29" s="129" t="s">
        <v>394</v>
      </c>
      <c r="B29" s="130" t="s">
        <v>772</v>
      </c>
      <c r="C29" s="130" t="s">
        <v>773</v>
      </c>
      <c r="D29" s="130" t="s">
        <v>774</v>
      </c>
    </row>
    <row r="30" spans="1:4" s="115" customFormat="1" ht="132" customHeight="1">
      <c r="A30" s="113" t="s">
        <v>394</v>
      </c>
      <c r="B30" s="114" t="s">
        <v>488</v>
      </c>
      <c r="C30" s="114" t="s">
        <v>775</v>
      </c>
      <c r="D30" s="114" t="s">
        <v>490</v>
      </c>
    </row>
    <row r="31" spans="1:4" s="115" customFormat="1" ht="132" customHeight="1">
      <c r="A31" s="113" t="s">
        <v>394</v>
      </c>
      <c r="B31" s="114" t="s">
        <v>518</v>
      </c>
      <c r="C31" s="114" t="s">
        <v>776</v>
      </c>
      <c r="D31" s="114" t="s">
        <v>777</v>
      </c>
    </row>
    <row r="32" spans="1:4" s="115" customFormat="1" ht="132" customHeight="1">
      <c r="A32" s="113" t="s">
        <v>394</v>
      </c>
      <c r="B32" s="114" t="s">
        <v>488</v>
      </c>
      <c r="C32" s="114" t="s">
        <v>778</v>
      </c>
      <c r="D32" s="114" t="s">
        <v>779</v>
      </c>
    </row>
    <row r="33" spans="1:4" s="115" customFormat="1" ht="132" customHeight="1">
      <c r="A33" s="113" t="s">
        <v>394</v>
      </c>
      <c r="B33" s="114" t="s">
        <v>659</v>
      </c>
      <c r="C33" s="114" t="s">
        <v>660</v>
      </c>
      <c r="D33" s="114" t="s">
        <v>661</v>
      </c>
    </row>
    <row r="34" spans="1:4" s="115" customFormat="1" ht="132" customHeight="1">
      <c r="A34" s="113" t="s">
        <v>394</v>
      </c>
      <c r="B34" s="114" t="s">
        <v>518</v>
      </c>
      <c r="C34" s="114" t="s">
        <v>780</v>
      </c>
      <c r="D34" s="114" t="s">
        <v>781</v>
      </c>
    </row>
    <row r="35" spans="1:4" s="115" customFormat="1" ht="132" customHeight="1">
      <c r="A35" s="113" t="s">
        <v>394</v>
      </c>
      <c r="B35" s="114" t="s">
        <v>518</v>
      </c>
      <c r="C35" s="114" t="s">
        <v>782</v>
      </c>
      <c r="D35" s="114" t="s">
        <v>783</v>
      </c>
    </row>
    <row r="36" spans="1:4" s="115" customFormat="1" ht="132" customHeight="1">
      <c r="A36" s="113" t="s">
        <v>394</v>
      </c>
      <c r="B36" s="114" t="s">
        <v>784</v>
      </c>
      <c r="C36" s="114" t="s">
        <v>785</v>
      </c>
      <c r="D36" s="114" t="s">
        <v>786</v>
      </c>
    </row>
    <row r="37" spans="1:4" s="115" customFormat="1" ht="132" customHeight="1">
      <c r="A37" s="113" t="s">
        <v>394</v>
      </c>
      <c r="B37" s="131" t="s">
        <v>787</v>
      </c>
      <c r="C37" s="114" t="s">
        <v>645</v>
      </c>
      <c r="D37" s="114" t="s">
        <v>788</v>
      </c>
    </row>
    <row r="38" spans="1:4" s="115" customFormat="1" ht="132" customHeight="1">
      <c r="A38" s="113" t="s">
        <v>394</v>
      </c>
      <c r="B38" s="114" t="s">
        <v>662</v>
      </c>
      <c r="C38" s="114" t="s">
        <v>663</v>
      </c>
      <c r="D38" s="114" t="s">
        <v>664</v>
      </c>
    </row>
    <row r="39" spans="1:4" s="115" customFormat="1" ht="132" customHeight="1">
      <c r="A39" s="113" t="s">
        <v>394</v>
      </c>
      <c r="B39" s="114" t="s">
        <v>656</v>
      </c>
      <c r="C39" s="114" t="s">
        <v>665</v>
      </c>
      <c r="D39" s="114" t="s">
        <v>666</v>
      </c>
    </row>
    <row r="40" spans="1:4" s="115" customFormat="1" ht="132" customHeight="1">
      <c r="A40" s="113" t="s">
        <v>394</v>
      </c>
      <c r="B40" s="132" t="s">
        <v>789</v>
      </c>
      <c r="C40" s="114" t="s">
        <v>790</v>
      </c>
      <c r="D40" s="114" t="s">
        <v>791</v>
      </c>
    </row>
    <row r="41" spans="1:4" s="115" customFormat="1" ht="132" customHeight="1">
      <c r="A41" s="113" t="s">
        <v>394</v>
      </c>
      <c r="B41" s="114" t="s">
        <v>792</v>
      </c>
      <c r="C41" s="114" t="s">
        <v>793</v>
      </c>
      <c r="D41" s="114" t="s">
        <v>794</v>
      </c>
    </row>
    <row r="42" spans="1:4" s="115" customFormat="1" ht="132" customHeight="1">
      <c r="A42" s="113" t="s">
        <v>394</v>
      </c>
      <c r="B42" s="114" t="s">
        <v>795</v>
      </c>
      <c r="C42" s="114" t="s">
        <v>796</v>
      </c>
      <c r="D42" s="114" t="s">
        <v>797</v>
      </c>
    </row>
    <row r="43" spans="1:4" s="115" customFormat="1" ht="132" customHeight="1">
      <c r="A43" s="113" t="s">
        <v>394</v>
      </c>
      <c r="B43" s="114" t="s">
        <v>798</v>
      </c>
      <c r="C43" s="114" t="s">
        <v>799</v>
      </c>
      <c r="D43" s="114" t="s">
        <v>800</v>
      </c>
    </row>
    <row r="44" spans="1:4" s="115" customFormat="1" ht="132" customHeight="1">
      <c r="A44" s="113" t="s">
        <v>394</v>
      </c>
      <c r="B44" s="114" t="s">
        <v>801</v>
      </c>
      <c r="C44" s="114" t="s">
        <v>802</v>
      </c>
      <c r="D44" s="114" t="s">
        <v>803</v>
      </c>
    </row>
    <row r="45" spans="1:4" s="115" customFormat="1" ht="132" customHeight="1">
      <c r="A45" s="113" t="s">
        <v>394</v>
      </c>
      <c r="B45" s="114" t="s">
        <v>804</v>
      </c>
      <c r="C45" s="114" t="s">
        <v>805</v>
      </c>
      <c r="D45" s="114" t="s">
        <v>806</v>
      </c>
    </row>
    <row r="46" spans="1:4" s="115" customFormat="1" ht="132" customHeight="1">
      <c r="A46" s="113" t="s">
        <v>394</v>
      </c>
      <c r="B46" s="114" t="s">
        <v>807</v>
      </c>
      <c r="C46" s="114" t="s">
        <v>808</v>
      </c>
      <c r="D46" s="114" t="s">
        <v>809</v>
      </c>
    </row>
    <row r="47" spans="1:4" s="115" customFormat="1" ht="132" customHeight="1">
      <c r="A47" s="113" t="s">
        <v>394</v>
      </c>
      <c r="B47" s="114" t="s">
        <v>810</v>
      </c>
      <c r="C47" s="114" t="s">
        <v>811</v>
      </c>
      <c r="D47" s="114" t="s">
        <v>812</v>
      </c>
    </row>
    <row r="48" spans="1:4" s="115" customFormat="1" ht="132" customHeight="1">
      <c r="A48" s="113" t="s">
        <v>394</v>
      </c>
      <c r="B48" s="114" t="s">
        <v>813</v>
      </c>
      <c r="C48" s="114" t="s">
        <v>814</v>
      </c>
      <c r="D48" s="114" t="s">
        <v>815</v>
      </c>
    </row>
    <row r="49" spans="1:4" s="115" customFormat="1" ht="132" customHeight="1">
      <c r="A49" s="113" t="s">
        <v>394</v>
      </c>
      <c r="B49" s="114" t="s">
        <v>816</v>
      </c>
      <c r="C49" s="114" t="s">
        <v>817</v>
      </c>
      <c r="D49" s="114" t="s">
        <v>818</v>
      </c>
    </row>
    <row r="50" spans="1:4" s="115" customFormat="1" ht="132" customHeight="1">
      <c r="A50" s="113" t="s">
        <v>394</v>
      </c>
      <c r="B50" s="114" t="s">
        <v>819</v>
      </c>
      <c r="C50" s="114" t="s">
        <v>820</v>
      </c>
      <c r="D50" s="114" t="s">
        <v>821</v>
      </c>
    </row>
    <row r="51" spans="1:4" s="115" customFormat="1" ht="132" customHeight="1">
      <c r="A51" s="113" t="s">
        <v>394</v>
      </c>
      <c r="B51" s="114" t="s">
        <v>822</v>
      </c>
      <c r="C51" s="114" t="s">
        <v>823</v>
      </c>
      <c r="D51" s="114" t="s">
        <v>824</v>
      </c>
    </row>
    <row r="52" spans="1:4" s="115" customFormat="1" ht="132" customHeight="1">
      <c r="A52" s="113" t="s">
        <v>394</v>
      </c>
      <c r="B52" s="114" t="s">
        <v>825</v>
      </c>
      <c r="C52" s="114" t="s">
        <v>826</v>
      </c>
      <c r="D52" s="114" t="s">
        <v>576</v>
      </c>
    </row>
    <row r="53" spans="1:4" s="115" customFormat="1" ht="132" customHeight="1">
      <c r="A53" s="113"/>
      <c r="B53" s="113"/>
      <c r="C53" s="113"/>
      <c r="D53" s="11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zoomScale="84" zoomScaleNormal="84" workbookViewId="0">
      <selection activeCell="C11" sqref="C11"/>
    </sheetView>
  </sheetViews>
  <sheetFormatPr baseColWidth="10" defaultColWidth="9.140625" defaultRowHeight="12.75"/>
  <cols>
    <col min="1" max="1" width="21" customWidth="1"/>
    <col min="2" max="2" width="11.42578125" customWidth="1"/>
    <col min="3" max="3" width="74.5703125" customWidth="1"/>
    <col min="4" max="7" width="11.42578125" customWidth="1"/>
    <col min="8" max="8" width="12.5703125" customWidth="1"/>
    <col min="9" max="9" width="13.140625" customWidth="1"/>
    <col min="10" max="10" width="15" customWidth="1"/>
    <col min="11" max="256" width="11.42578125" customWidth="1"/>
  </cols>
  <sheetData>
    <row r="1" spans="1:10">
      <c r="A1" s="181" t="s">
        <v>99</v>
      </c>
      <c r="B1" s="182"/>
      <c r="C1" s="182"/>
      <c r="D1" s="182"/>
      <c r="E1" s="182"/>
      <c r="F1" s="182"/>
      <c r="G1" s="182"/>
      <c r="H1" s="182"/>
      <c r="I1" s="182"/>
      <c r="J1" s="183"/>
    </row>
    <row r="2" spans="1:10">
      <c r="A2" s="184"/>
      <c r="B2" s="185"/>
      <c r="C2" s="185"/>
      <c r="D2" s="185"/>
      <c r="E2" s="185"/>
      <c r="F2" s="185"/>
      <c r="G2" s="185"/>
      <c r="H2" s="185"/>
      <c r="I2" s="185"/>
      <c r="J2" s="186"/>
    </row>
    <row r="3" spans="1:10" ht="13.5" thickBot="1">
      <c r="A3" s="187"/>
      <c r="B3" s="188"/>
      <c r="C3" s="188"/>
      <c r="D3" s="188"/>
      <c r="E3" s="188"/>
      <c r="F3" s="188"/>
      <c r="G3" s="188"/>
      <c r="H3" s="188"/>
      <c r="I3" s="188"/>
      <c r="J3" s="189"/>
    </row>
    <row r="4" spans="1:10">
      <c r="A4" s="5"/>
      <c r="B4" s="6"/>
      <c r="C4" s="7"/>
      <c r="D4" s="7"/>
      <c r="E4" s="5"/>
      <c r="F4" s="5"/>
      <c r="G4" s="5"/>
      <c r="H4" s="5"/>
      <c r="I4" s="5"/>
      <c r="J4" s="5"/>
    </row>
    <row r="5" spans="1:10">
      <c r="A5" s="190" t="s">
        <v>100</v>
      </c>
      <c r="B5" s="190"/>
      <c r="C5" s="190"/>
      <c r="D5" s="7"/>
      <c r="E5" s="5"/>
      <c r="F5" s="5"/>
      <c r="G5" s="5"/>
      <c r="H5" s="5"/>
      <c r="I5" s="5"/>
      <c r="J5" s="5"/>
    </row>
    <row r="6" spans="1:10" ht="13.5" thickBot="1">
      <c r="A6" s="7"/>
      <c r="B6" s="7"/>
      <c r="C6" s="7"/>
      <c r="D6" s="7"/>
      <c r="E6" s="5"/>
      <c r="F6" s="5"/>
      <c r="G6" s="5"/>
      <c r="H6" s="5"/>
      <c r="I6" s="5"/>
      <c r="J6" s="5"/>
    </row>
    <row r="7" spans="1:10" ht="13.5" thickBot="1">
      <c r="A7" s="8" t="s">
        <v>101</v>
      </c>
      <c r="B7" s="9" t="s">
        <v>102</v>
      </c>
      <c r="C7" s="10" t="s">
        <v>103</v>
      </c>
      <c r="D7" s="11"/>
      <c r="E7" s="5"/>
      <c r="F7" s="5"/>
      <c r="G7" s="5"/>
      <c r="H7" s="5"/>
      <c r="I7" s="5"/>
      <c r="J7" s="5"/>
    </row>
    <row r="8" spans="1:10" ht="45.75" customHeight="1">
      <c r="A8" s="12" t="s">
        <v>104</v>
      </c>
      <c r="B8" s="13">
        <v>10</v>
      </c>
      <c r="C8" s="14" t="s">
        <v>105</v>
      </c>
      <c r="D8" s="15"/>
      <c r="E8" s="5"/>
      <c r="F8" s="5"/>
      <c r="G8" s="5"/>
      <c r="H8" s="5"/>
      <c r="I8" s="5"/>
      <c r="J8" s="5"/>
    </row>
    <row r="9" spans="1:10" ht="30.75" customHeight="1">
      <c r="A9" s="16" t="s">
        <v>79</v>
      </c>
      <c r="B9" s="17">
        <v>6</v>
      </c>
      <c r="C9" s="18" t="s">
        <v>106</v>
      </c>
      <c r="D9" s="15"/>
      <c r="E9" s="5"/>
      <c r="F9" s="5"/>
      <c r="G9" s="5"/>
      <c r="H9" s="5"/>
      <c r="I9" s="5"/>
      <c r="J9" s="5"/>
    </row>
    <row r="10" spans="1:10" ht="41.25" customHeight="1">
      <c r="A10" s="16" t="s">
        <v>76</v>
      </c>
      <c r="B10" s="17">
        <v>2</v>
      </c>
      <c r="C10" s="18" t="s">
        <v>107</v>
      </c>
      <c r="D10" s="15"/>
      <c r="E10" s="5"/>
      <c r="F10" s="5"/>
      <c r="G10" s="5"/>
      <c r="H10" s="5"/>
      <c r="I10" s="5"/>
      <c r="J10" s="5"/>
    </row>
    <row r="11" spans="1:10" ht="31.5" customHeight="1" thickBot="1">
      <c r="A11" s="19" t="s">
        <v>108</v>
      </c>
      <c r="B11" s="20"/>
      <c r="C11" s="21" t="s">
        <v>109</v>
      </c>
      <c r="D11" s="15"/>
      <c r="E11" s="5"/>
      <c r="F11" s="5"/>
      <c r="G11" s="5"/>
      <c r="H11" s="5"/>
      <c r="I11" s="5"/>
      <c r="J11" s="5"/>
    </row>
    <row r="12" spans="1:10">
      <c r="A12" s="15"/>
      <c r="B12" s="22"/>
      <c r="C12" s="6"/>
      <c r="D12" s="15"/>
      <c r="E12" s="5"/>
      <c r="F12" s="5"/>
      <c r="G12" s="5"/>
      <c r="H12" s="5"/>
      <c r="I12" s="5"/>
      <c r="J12" s="5"/>
    </row>
    <row r="13" spans="1:10">
      <c r="A13" s="190" t="s">
        <v>110</v>
      </c>
      <c r="B13" s="190"/>
      <c r="C13" s="190"/>
      <c r="D13" s="5"/>
      <c r="E13" s="190" t="s">
        <v>111</v>
      </c>
      <c r="F13" s="190"/>
      <c r="G13" s="190"/>
      <c r="H13" s="190"/>
      <c r="I13" s="190"/>
      <c r="J13" s="190"/>
    </row>
    <row r="14" spans="1:10" ht="13.5" thickBot="1">
      <c r="A14" s="5"/>
      <c r="B14" s="5"/>
      <c r="C14" s="5"/>
      <c r="D14" s="5"/>
      <c r="E14" s="5"/>
      <c r="F14" s="5"/>
      <c r="G14" s="5"/>
      <c r="H14" s="5"/>
      <c r="I14" s="5"/>
      <c r="J14" s="5"/>
    </row>
    <row r="15" spans="1:10" ht="13.5" thickBot="1">
      <c r="A15" s="8" t="s">
        <v>112</v>
      </c>
      <c r="B15" s="9" t="s">
        <v>113</v>
      </c>
      <c r="C15" s="10" t="s">
        <v>103</v>
      </c>
      <c r="D15" s="5"/>
      <c r="E15" s="191" t="s">
        <v>114</v>
      </c>
      <c r="F15" s="192"/>
      <c r="G15" s="191" t="s">
        <v>115</v>
      </c>
      <c r="H15" s="195"/>
      <c r="I15" s="195"/>
      <c r="J15" s="196"/>
    </row>
    <row r="16" spans="1:10" ht="26.25" customHeight="1" thickBot="1">
      <c r="A16" s="23" t="s">
        <v>116</v>
      </c>
      <c r="B16" s="24">
        <v>4</v>
      </c>
      <c r="C16" s="25" t="s">
        <v>117</v>
      </c>
      <c r="D16" s="5"/>
      <c r="E16" s="193"/>
      <c r="F16" s="194"/>
      <c r="G16" s="26">
        <v>4</v>
      </c>
      <c r="H16" s="27">
        <v>3</v>
      </c>
      <c r="I16" s="27">
        <v>2</v>
      </c>
      <c r="J16" s="28">
        <v>1</v>
      </c>
    </row>
    <row r="17" spans="1:10" ht="25.5" customHeight="1">
      <c r="A17" s="29" t="s">
        <v>118</v>
      </c>
      <c r="B17" s="30">
        <v>3</v>
      </c>
      <c r="C17" s="31" t="s">
        <v>119</v>
      </c>
      <c r="D17" s="5"/>
      <c r="E17" s="191" t="s">
        <v>101</v>
      </c>
      <c r="F17" s="32">
        <v>10</v>
      </c>
      <c r="G17" s="33" t="s">
        <v>120</v>
      </c>
      <c r="H17" s="34" t="s">
        <v>121</v>
      </c>
      <c r="I17" s="35" t="s">
        <v>122</v>
      </c>
      <c r="J17" s="36" t="s">
        <v>123</v>
      </c>
    </row>
    <row r="18" spans="1:10" ht="34.5" customHeight="1">
      <c r="A18" s="29" t="s">
        <v>124</v>
      </c>
      <c r="B18" s="30">
        <v>2</v>
      </c>
      <c r="C18" s="31" t="s">
        <v>125</v>
      </c>
      <c r="D18" s="5"/>
      <c r="E18" s="199"/>
      <c r="F18" s="37">
        <v>6</v>
      </c>
      <c r="G18" s="38" t="s">
        <v>126</v>
      </c>
      <c r="H18" s="39" t="s">
        <v>127</v>
      </c>
      <c r="I18" s="39" t="s">
        <v>128</v>
      </c>
      <c r="J18" s="40" t="s">
        <v>129</v>
      </c>
    </row>
    <row r="19" spans="1:10" ht="26.25" customHeight="1" thickBot="1">
      <c r="A19" s="41" t="s">
        <v>130</v>
      </c>
      <c r="B19" s="42">
        <v>1</v>
      </c>
      <c r="C19" s="43" t="s">
        <v>131</v>
      </c>
      <c r="D19" s="5"/>
      <c r="E19" s="193"/>
      <c r="F19" s="28">
        <v>2</v>
      </c>
      <c r="G19" s="44" t="s">
        <v>132</v>
      </c>
      <c r="H19" s="45" t="s">
        <v>129</v>
      </c>
      <c r="I19" s="46" t="s">
        <v>133</v>
      </c>
      <c r="J19" s="47" t="s">
        <v>134</v>
      </c>
    </row>
    <row r="20" spans="1:10" ht="13.5" thickBot="1">
      <c r="A20" s="5"/>
      <c r="B20" s="5"/>
      <c r="C20" s="5"/>
      <c r="D20" s="5"/>
      <c r="E20" s="200" t="s">
        <v>135</v>
      </c>
      <c r="F20" s="201"/>
      <c r="G20" s="201"/>
      <c r="H20" s="201"/>
      <c r="I20" s="201"/>
      <c r="J20" s="202"/>
    </row>
    <row r="21" spans="1:10">
      <c r="A21" s="190" t="s">
        <v>136</v>
      </c>
      <c r="B21" s="190"/>
      <c r="C21" s="190"/>
      <c r="D21" s="5"/>
      <c r="E21" s="5"/>
      <c r="F21" s="5"/>
      <c r="G21" s="5"/>
      <c r="H21" s="5"/>
      <c r="I21" s="5"/>
      <c r="J21" s="5"/>
    </row>
    <row r="22" spans="1:10" ht="13.5" thickBot="1">
      <c r="A22" s="5"/>
      <c r="B22" s="5"/>
      <c r="C22" s="5"/>
      <c r="D22" s="5"/>
      <c r="E22" s="5"/>
      <c r="F22" s="5"/>
      <c r="G22" s="5"/>
      <c r="H22" s="5"/>
      <c r="I22" s="5"/>
      <c r="J22" s="5"/>
    </row>
    <row r="23" spans="1:10" ht="13.5" thickBot="1">
      <c r="A23" s="48" t="s">
        <v>137</v>
      </c>
      <c r="B23" s="49" t="s">
        <v>138</v>
      </c>
      <c r="C23" s="50" t="s">
        <v>103</v>
      </c>
      <c r="D23" s="5"/>
      <c r="E23" s="5"/>
      <c r="F23" s="5"/>
      <c r="G23" s="5"/>
      <c r="H23" s="5"/>
      <c r="I23" s="5"/>
      <c r="J23" s="5"/>
    </row>
    <row r="24" spans="1:10" ht="33.75" customHeight="1">
      <c r="A24" s="12" t="s">
        <v>104</v>
      </c>
      <c r="B24" s="13" t="s">
        <v>139</v>
      </c>
      <c r="C24" s="14" t="s">
        <v>140</v>
      </c>
      <c r="D24" s="5"/>
      <c r="E24" s="5"/>
      <c r="F24" s="5"/>
      <c r="G24" s="5"/>
      <c r="H24" s="5"/>
      <c r="I24" s="5"/>
      <c r="J24" s="5"/>
    </row>
    <row r="25" spans="1:10" ht="42.75" customHeight="1">
      <c r="A25" s="16" t="s">
        <v>79</v>
      </c>
      <c r="B25" s="17" t="s">
        <v>141</v>
      </c>
      <c r="C25" s="18" t="s">
        <v>142</v>
      </c>
      <c r="D25" s="5"/>
      <c r="E25" s="5"/>
      <c r="F25" s="5"/>
      <c r="G25" s="5"/>
      <c r="H25" s="5"/>
      <c r="I25" s="5"/>
      <c r="J25" s="5"/>
    </row>
    <row r="26" spans="1:10" ht="35.25" customHeight="1">
      <c r="A26" s="16" t="s">
        <v>76</v>
      </c>
      <c r="B26" s="17" t="s">
        <v>143</v>
      </c>
      <c r="C26" s="18" t="s">
        <v>144</v>
      </c>
      <c r="D26" s="5"/>
      <c r="E26" s="5"/>
      <c r="F26" s="5"/>
      <c r="G26" s="5"/>
      <c r="H26" s="5"/>
      <c r="I26" s="5"/>
      <c r="J26" s="5"/>
    </row>
    <row r="27" spans="1:10" ht="37.5" customHeight="1" thickBot="1">
      <c r="A27" s="19" t="s">
        <v>108</v>
      </c>
      <c r="B27" s="20" t="s">
        <v>145</v>
      </c>
      <c r="C27" s="21" t="s">
        <v>146</v>
      </c>
      <c r="D27" s="5"/>
      <c r="E27" s="5"/>
      <c r="F27" s="5"/>
      <c r="G27" s="5"/>
      <c r="H27" s="5"/>
      <c r="I27" s="5"/>
      <c r="J27" s="5"/>
    </row>
    <row r="28" spans="1:10">
      <c r="A28" s="5"/>
      <c r="B28" s="5"/>
      <c r="C28" s="5"/>
      <c r="D28" s="5"/>
      <c r="E28" s="190" t="s">
        <v>147</v>
      </c>
      <c r="F28" s="190"/>
      <c r="G28" s="190"/>
      <c r="H28" s="190"/>
      <c r="I28" s="190"/>
      <c r="J28" s="190"/>
    </row>
    <row r="29" spans="1:10" ht="13.5" thickBot="1">
      <c r="A29" s="190" t="s">
        <v>148</v>
      </c>
      <c r="B29" s="190"/>
      <c r="C29" s="190"/>
      <c r="D29" s="5"/>
      <c r="E29" s="5"/>
      <c r="F29" s="5"/>
      <c r="G29" s="5"/>
      <c r="H29" s="5"/>
      <c r="I29" s="5"/>
      <c r="J29" s="5"/>
    </row>
    <row r="30" spans="1:10" ht="13.5" thickBot="1">
      <c r="A30" s="5"/>
      <c r="B30" s="5"/>
      <c r="C30" s="5"/>
      <c r="D30" s="5"/>
      <c r="E30" s="203" t="s">
        <v>149</v>
      </c>
      <c r="F30" s="204"/>
      <c r="G30" s="203" t="s">
        <v>137</v>
      </c>
      <c r="H30" s="207"/>
      <c r="I30" s="207"/>
      <c r="J30" s="208"/>
    </row>
    <row r="31" spans="1:10" ht="13.5" thickBot="1">
      <c r="A31" s="48" t="s">
        <v>150</v>
      </c>
      <c r="B31" s="49" t="s">
        <v>151</v>
      </c>
      <c r="C31" s="50" t="s">
        <v>103</v>
      </c>
      <c r="D31" s="5"/>
      <c r="E31" s="205"/>
      <c r="F31" s="206"/>
      <c r="G31" s="51" t="s">
        <v>152</v>
      </c>
      <c r="H31" s="52" t="s">
        <v>153</v>
      </c>
      <c r="I31" s="52" t="s">
        <v>154</v>
      </c>
      <c r="J31" s="53" t="s">
        <v>155</v>
      </c>
    </row>
    <row r="32" spans="1:10" ht="22.5">
      <c r="A32" s="23" t="s">
        <v>156</v>
      </c>
      <c r="B32" s="24">
        <v>100</v>
      </c>
      <c r="C32" s="25" t="s">
        <v>157</v>
      </c>
      <c r="D32" s="5"/>
      <c r="E32" s="209" t="s">
        <v>150</v>
      </c>
      <c r="F32" s="54">
        <v>100</v>
      </c>
      <c r="G32" s="55" t="s">
        <v>158</v>
      </c>
      <c r="H32" s="56" t="s">
        <v>159</v>
      </c>
      <c r="I32" s="56" t="s">
        <v>160</v>
      </c>
      <c r="J32" s="57" t="s">
        <v>161</v>
      </c>
    </row>
    <row r="33" spans="1:10" ht="34.5" customHeight="1">
      <c r="A33" s="16" t="s">
        <v>162</v>
      </c>
      <c r="B33" s="17">
        <v>60</v>
      </c>
      <c r="C33" s="18" t="s">
        <v>163</v>
      </c>
      <c r="D33" s="5"/>
      <c r="E33" s="210"/>
      <c r="F33" s="58">
        <v>60</v>
      </c>
      <c r="G33" s="59" t="s">
        <v>164</v>
      </c>
      <c r="H33" s="60" t="s">
        <v>165</v>
      </c>
      <c r="I33" s="61" t="s">
        <v>166</v>
      </c>
      <c r="J33" s="62" t="s">
        <v>167</v>
      </c>
    </row>
    <row r="34" spans="1:10" ht="33.75" customHeight="1">
      <c r="A34" s="16" t="s">
        <v>168</v>
      </c>
      <c r="B34" s="17">
        <v>25</v>
      </c>
      <c r="C34" s="18" t="s">
        <v>169</v>
      </c>
      <c r="D34" s="5"/>
      <c r="E34" s="210"/>
      <c r="F34" s="63">
        <v>25</v>
      </c>
      <c r="G34" s="64" t="s">
        <v>170</v>
      </c>
      <c r="H34" s="61" t="s">
        <v>171</v>
      </c>
      <c r="I34" s="61" t="s">
        <v>172</v>
      </c>
      <c r="J34" s="65" t="s">
        <v>173</v>
      </c>
    </row>
    <row r="35" spans="1:10" ht="33" customHeight="1" thickBot="1">
      <c r="A35" s="19" t="s">
        <v>174</v>
      </c>
      <c r="B35" s="20">
        <v>10</v>
      </c>
      <c r="C35" s="21" t="s">
        <v>175</v>
      </c>
      <c r="D35" s="5"/>
      <c r="E35" s="211"/>
      <c r="F35" s="66">
        <v>10</v>
      </c>
      <c r="G35" s="67" t="s">
        <v>176</v>
      </c>
      <c r="H35" s="68" t="s">
        <v>177</v>
      </c>
      <c r="I35" s="69" t="s">
        <v>178</v>
      </c>
      <c r="J35" s="70" t="s">
        <v>179</v>
      </c>
    </row>
    <row r="36" spans="1:10" ht="13.5" thickBot="1">
      <c r="A36" s="200" t="s">
        <v>180</v>
      </c>
      <c r="B36" s="201"/>
      <c r="C36" s="202"/>
      <c r="D36" s="5"/>
      <c r="E36" s="212" t="s">
        <v>181</v>
      </c>
      <c r="F36" s="213"/>
      <c r="G36" s="213"/>
      <c r="H36" s="213"/>
      <c r="I36" s="213"/>
      <c r="J36" s="214"/>
    </row>
    <row r="37" spans="1:10">
      <c r="A37" s="5"/>
      <c r="B37" s="5"/>
      <c r="C37" s="5"/>
      <c r="D37" s="5"/>
      <c r="E37" s="5"/>
      <c r="F37" s="5"/>
      <c r="G37" s="5"/>
      <c r="H37" s="5"/>
      <c r="I37" s="5"/>
      <c r="J37" s="5"/>
    </row>
    <row r="38" spans="1:10">
      <c r="A38" s="190" t="s">
        <v>182</v>
      </c>
      <c r="B38" s="190"/>
      <c r="C38" s="190"/>
      <c r="D38" s="5"/>
      <c r="E38" s="5"/>
      <c r="F38" s="5"/>
      <c r="G38" s="5"/>
      <c r="H38" s="5"/>
      <c r="I38" s="5"/>
      <c r="J38" s="5"/>
    </row>
    <row r="39" spans="1:10" ht="13.5" thickBot="1">
      <c r="A39" s="5"/>
      <c r="B39" s="5"/>
      <c r="C39" s="5"/>
      <c r="D39" s="5"/>
      <c r="E39" s="5"/>
      <c r="F39" s="5"/>
      <c r="G39" s="5"/>
      <c r="H39" s="5"/>
      <c r="I39" s="5"/>
      <c r="J39" s="5"/>
    </row>
    <row r="40" spans="1:10" ht="13.5" thickBot="1">
      <c r="A40" s="48" t="s">
        <v>183</v>
      </c>
      <c r="B40" s="49" t="s">
        <v>184</v>
      </c>
      <c r="C40" s="50" t="s">
        <v>103</v>
      </c>
      <c r="D40" s="5"/>
      <c r="E40" s="5"/>
      <c r="F40" s="5"/>
      <c r="G40" s="5"/>
      <c r="H40" s="5"/>
      <c r="I40" s="5"/>
      <c r="J40" s="5"/>
    </row>
    <row r="41" spans="1:10" ht="36" customHeight="1">
      <c r="A41" s="71" t="s">
        <v>80</v>
      </c>
      <c r="B41" s="13" t="s">
        <v>185</v>
      </c>
      <c r="C41" s="14" t="s">
        <v>186</v>
      </c>
      <c r="D41" s="5"/>
      <c r="E41" s="5"/>
      <c r="F41" s="5"/>
      <c r="G41" s="5"/>
      <c r="H41" s="5"/>
      <c r="I41" s="5"/>
      <c r="J41" s="5"/>
    </row>
    <row r="42" spans="1:10" ht="24.75" customHeight="1">
      <c r="A42" s="72" t="s">
        <v>77</v>
      </c>
      <c r="B42" s="17" t="s">
        <v>187</v>
      </c>
      <c r="C42" s="18" t="s">
        <v>188</v>
      </c>
      <c r="D42" s="5"/>
      <c r="E42" s="5"/>
      <c r="F42" s="5"/>
      <c r="G42" s="5"/>
      <c r="H42" s="5"/>
      <c r="I42" s="5"/>
      <c r="J42" s="5"/>
    </row>
    <row r="43" spans="1:10" ht="30.75" customHeight="1">
      <c r="A43" s="72" t="s">
        <v>189</v>
      </c>
      <c r="B43" s="17" t="s">
        <v>190</v>
      </c>
      <c r="C43" s="18" t="s">
        <v>191</v>
      </c>
      <c r="D43" s="5"/>
      <c r="E43" s="5"/>
      <c r="F43" s="5"/>
      <c r="G43" s="5"/>
      <c r="H43" s="5"/>
      <c r="I43" s="5"/>
      <c r="J43" s="5"/>
    </row>
    <row r="44" spans="1:10" ht="35.25" customHeight="1" thickBot="1">
      <c r="A44" s="73" t="s">
        <v>192</v>
      </c>
      <c r="B44" s="20">
        <v>20</v>
      </c>
      <c r="C44" s="21" t="s">
        <v>193</v>
      </c>
      <c r="D44" s="5"/>
      <c r="E44" s="5"/>
      <c r="F44" s="5"/>
      <c r="G44" s="5"/>
      <c r="H44" s="5"/>
      <c r="I44" s="5"/>
      <c r="J44" s="5"/>
    </row>
    <row r="45" spans="1:10">
      <c r="A45" s="5"/>
      <c r="B45" s="5"/>
      <c r="C45" s="5"/>
      <c r="D45" s="5"/>
      <c r="E45" s="5"/>
      <c r="F45" s="5"/>
      <c r="G45" s="5"/>
      <c r="H45" s="5"/>
      <c r="I45" s="5"/>
      <c r="J45" s="5"/>
    </row>
    <row r="46" spans="1:10">
      <c r="A46" s="190" t="s">
        <v>194</v>
      </c>
      <c r="B46" s="190"/>
      <c r="C46" s="190"/>
      <c r="D46" s="5"/>
      <c r="E46" s="5"/>
      <c r="F46" s="5"/>
      <c r="G46" s="5"/>
      <c r="H46" s="5"/>
      <c r="I46" s="5"/>
      <c r="J46" s="5"/>
    </row>
    <row r="47" spans="1:10" ht="13.5" thickBot="1">
      <c r="A47" s="5"/>
      <c r="B47" s="5"/>
      <c r="C47" s="5"/>
      <c r="D47" s="5"/>
      <c r="E47" s="5"/>
      <c r="F47" s="5"/>
      <c r="G47" s="5"/>
      <c r="H47" s="5"/>
      <c r="I47" s="5"/>
      <c r="J47" s="5"/>
    </row>
    <row r="48" spans="1:10" ht="13.5" thickBot="1">
      <c r="A48" s="48" t="s">
        <v>183</v>
      </c>
      <c r="B48" s="197" t="s">
        <v>103</v>
      </c>
      <c r="C48" s="198"/>
      <c r="D48" s="5"/>
      <c r="E48" s="5"/>
      <c r="F48" s="5"/>
      <c r="G48" s="5"/>
      <c r="H48" s="5"/>
      <c r="I48" s="5"/>
      <c r="J48" s="5"/>
    </row>
    <row r="49" spans="1:10" ht="27.75" customHeight="1">
      <c r="A49" s="71" t="s">
        <v>80</v>
      </c>
      <c r="B49" s="24" t="s">
        <v>72</v>
      </c>
      <c r="C49" s="25" t="s">
        <v>195</v>
      </c>
      <c r="D49" s="5"/>
      <c r="E49" s="5"/>
      <c r="F49" s="5"/>
      <c r="G49" s="5"/>
      <c r="H49" s="5"/>
      <c r="I49" s="5"/>
      <c r="J49" s="5"/>
    </row>
    <row r="50" spans="1:10" ht="48" customHeight="1">
      <c r="A50" s="72" t="s">
        <v>77</v>
      </c>
      <c r="B50" s="74" t="s">
        <v>196</v>
      </c>
      <c r="C50" s="31" t="s">
        <v>197</v>
      </c>
      <c r="D50" s="5"/>
      <c r="E50" s="5"/>
      <c r="F50" s="5"/>
      <c r="G50" s="5"/>
      <c r="H50" s="5"/>
      <c r="I50" s="5"/>
      <c r="J50" s="5"/>
    </row>
    <row r="51" spans="1:10" ht="24" customHeight="1">
      <c r="A51" s="72" t="s">
        <v>189</v>
      </c>
      <c r="B51" s="30" t="s">
        <v>198</v>
      </c>
      <c r="C51" s="31" t="s">
        <v>199</v>
      </c>
      <c r="D51" s="5"/>
      <c r="E51" s="5"/>
      <c r="F51" s="5"/>
      <c r="G51" s="5"/>
      <c r="H51" s="5"/>
      <c r="I51" s="5"/>
      <c r="J51" s="5"/>
    </row>
    <row r="52" spans="1:10" ht="27.75" customHeight="1" thickBot="1">
      <c r="A52" s="73" t="s">
        <v>192</v>
      </c>
      <c r="B52" s="42" t="s">
        <v>200</v>
      </c>
      <c r="C52" s="43" t="s">
        <v>201</v>
      </c>
      <c r="D52" s="5"/>
      <c r="E52" s="5"/>
      <c r="F52" s="5"/>
      <c r="G52" s="5"/>
      <c r="H52" s="5"/>
      <c r="I52" s="5"/>
      <c r="J52" s="5"/>
    </row>
  </sheetData>
  <mergeCells count="19">
    <mergeCell ref="B48:C48"/>
    <mergeCell ref="E17:E19"/>
    <mergeCell ref="E20:J20"/>
    <mergeCell ref="A21:C21"/>
    <mergeCell ref="E28:J28"/>
    <mergeCell ref="A29:C29"/>
    <mergeCell ref="E30:F31"/>
    <mergeCell ref="G30:J30"/>
    <mergeCell ref="E32:E35"/>
    <mergeCell ref="A36:C36"/>
    <mergeCell ref="E36:J36"/>
    <mergeCell ref="A38:C38"/>
    <mergeCell ref="A46:C46"/>
    <mergeCell ref="A1:J3"/>
    <mergeCell ref="A5:C5"/>
    <mergeCell ref="A13:C13"/>
    <mergeCell ref="E13:J13"/>
    <mergeCell ref="E15:F16"/>
    <mergeCell ref="G15:J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zoomScale="68" zoomScaleNormal="68" workbookViewId="0">
      <selection activeCell="B4" sqref="B4"/>
    </sheetView>
  </sheetViews>
  <sheetFormatPr baseColWidth="10" defaultColWidth="30.5703125" defaultRowHeight="12.75"/>
  <cols>
    <col min="1" max="1" width="4.42578125" customWidth="1"/>
    <col min="2" max="2" width="15.28515625" customWidth="1"/>
    <col min="3" max="3" width="23.140625" customWidth="1"/>
    <col min="4" max="4" width="17.85546875" customWidth="1"/>
    <col min="5" max="5" width="35" customWidth="1"/>
    <col min="6" max="6" width="21.7109375" customWidth="1"/>
    <col min="7" max="7" width="31.7109375" customWidth="1"/>
    <col min="8" max="8" width="18.7109375" customWidth="1"/>
  </cols>
  <sheetData>
    <row r="1" spans="1:8" ht="14.25" thickTop="1" thickBot="1">
      <c r="A1" s="215" t="s">
        <v>202</v>
      </c>
      <c r="B1" s="216" t="s">
        <v>203</v>
      </c>
      <c r="C1" s="216"/>
      <c r="D1" s="216"/>
      <c r="E1" s="216"/>
      <c r="F1" s="216"/>
      <c r="G1" s="216"/>
      <c r="H1" s="216"/>
    </row>
    <row r="2" spans="1:8" ht="14.25" thickTop="1" thickBot="1">
      <c r="A2" s="215"/>
      <c r="B2" s="216" t="s">
        <v>204</v>
      </c>
      <c r="C2" s="216"/>
      <c r="D2" s="216"/>
      <c r="E2" s="216"/>
      <c r="F2" s="216"/>
      <c r="G2" s="216"/>
      <c r="H2" s="216"/>
    </row>
    <row r="3" spans="1:8" ht="14.25" thickTop="1" thickBot="1">
      <c r="A3" s="215"/>
      <c r="B3" s="1" t="s">
        <v>67</v>
      </c>
      <c r="C3" s="1" t="s">
        <v>56</v>
      </c>
      <c r="D3" s="1" t="s">
        <v>61</v>
      </c>
      <c r="E3" s="1" t="s">
        <v>58</v>
      </c>
      <c r="F3" s="1" t="s">
        <v>205</v>
      </c>
      <c r="G3" s="1" t="s">
        <v>206</v>
      </c>
      <c r="H3" s="1" t="s">
        <v>207</v>
      </c>
    </row>
    <row r="4" spans="1:8" ht="77.25" customHeight="1" thickTop="1" thickBot="1">
      <c r="A4" s="215"/>
      <c r="B4" s="4" t="s">
        <v>208</v>
      </c>
      <c r="C4" s="2" t="s">
        <v>209</v>
      </c>
      <c r="D4" s="2" t="s">
        <v>210</v>
      </c>
      <c r="E4" s="2" t="s">
        <v>211</v>
      </c>
      <c r="F4" s="2" t="s">
        <v>212</v>
      </c>
      <c r="G4" s="2" t="s">
        <v>213</v>
      </c>
      <c r="H4" s="2" t="s">
        <v>88</v>
      </c>
    </row>
    <row r="5" spans="1:8" ht="57.75" customHeight="1" thickTop="1" thickBot="1">
      <c r="A5" s="215"/>
      <c r="B5" s="4" t="s">
        <v>214</v>
      </c>
      <c r="C5" s="2" t="s">
        <v>215</v>
      </c>
      <c r="D5" s="2" t="s">
        <v>216</v>
      </c>
      <c r="E5" s="2" t="s">
        <v>65</v>
      </c>
      <c r="F5" s="2" t="s">
        <v>217</v>
      </c>
      <c r="G5" s="2" t="s">
        <v>218</v>
      </c>
      <c r="H5" s="2" t="s">
        <v>219</v>
      </c>
    </row>
    <row r="6" spans="1:8" ht="78" customHeight="1" thickTop="1" thickBot="1">
      <c r="A6" s="215"/>
      <c r="B6" s="4" t="s">
        <v>220</v>
      </c>
      <c r="C6" s="2" t="s">
        <v>221</v>
      </c>
      <c r="D6" s="2" t="s">
        <v>62</v>
      </c>
      <c r="E6" s="2" t="s">
        <v>222</v>
      </c>
      <c r="F6" s="2" t="s">
        <v>223</v>
      </c>
      <c r="G6" s="2" t="s">
        <v>224</v>
      </c>
      <c r="H6" s="2" t="s">
        <v>225</v>
      </c>
    </row>
    <row r="7" spans="1:8" ht="62.25" customHeight="1" thickTop="1" thickBot="1">
      <c r="A7" s="215"/>
      <c r="B7" s="4" t="s">
        <v>226</v>
      </c>
      <c r="C7" s="2" t="s">
        <v>227</v>
      </c>
      <c r="D7" s="2" t="s">
        <v>228</v>
      </c>
      <c r="E7" s="2" t="s">
        <v>229</v>
      </c>
      <c r="F7" s="2" t="s">
        <v>230</v>
      </c>
      <c r="G7" s="2" t="s">
        <v>231</v>
      </c>
      <c r="H7" s="2" t="s">
        <v>232</v>
      </c>
    </row>
    <row r="8" spans="1:8" ht="91.5" customHeight="1" thickTop="1" thickBot="1">
      <c r="A8" s="215"/>
      <c r="B8" s="4" t="s">
        <v>233</v>
      </c>
      <c r="C8" s="2" t="s">
        <v>234</v>
      </c>
      <c r="D8" s="2" t="s">
        <v>235</v>
      </c>
      <c r="E8" s="2" t="s">
        <v>236</v>
      </c>
      <c r="F8" s="2"/>
      <c r="G8" s="2" t="s">
        <v>237</v>
      </c>
      <c r="H8" s="2" t="s">
        <v>238</v>
      </c>
    </row>
    <row r="9" spans="1:8" ht="47.25" customHeight="1" thickTop="1" thickBot="1">
      <c r="A9" s="215"/>
      <c r="B9" s="4" t="s">
        <v>239</v>
      </c>
      <c r="C9" s="2" t="s">
        <v>240</v>
      </c>
      <c r="D9" s="2" t="s">
        <v>241</v>
      </c>
      <c r="E9" s="2" t="s">
        <v>242</v>
      </c>
      <c r="F9" s="2"/>
      <c r="G9" s="2" t="s">
        <v>243</v>
      </c>
      <c r="H9" s="2" t="s">
        <v>244</v>
      </c>
    </row>
    <row r="10" spans="1:8" ht="72" customHeight="1" thickTop="1" thickBot="1">
      <c r="A10" s="215"/>
      <c r="B10" s="4" t="s">
        <v>98</v>
      </c>
      <c r="C10" s="2" t="s">
        <v>245</v>
      </c>
      <c r="D10" s="2"/>
      <c r="E10" s="2"/>
      <c r="F10" s="2"/>
      <c r="G10" s="2" t="s">
        <v>246</v>
      </c>
      <c r="H10" s="3"/>
    </row>
    <row r="11" spans="1:8" ht="27" thickTop="1" thickBot="1">
      <c r="A11" s="215"/>
      <c r="B11" s="4" t="s">
        <v>247</v>
      </c>
      <c r="C11" s="2"/>
      <c r="D11" s="2"/>
      <c r="E11" s="2"/>
      <c r="F11" s="2"/>
      <c r="G11" s="2" t="s">
        <v>248</v>
      </c>
      <c r="H11" s="3"/>
    </row>
    <row r="12" spans="1:8" ht="38.25" customHeight="1" thickTop="1" thickBot="1">
      <c r="A12" s="216" t="s">
        <v>249</v>
      </c>
      <c r="B12" s="216"/>
      <c r="C12" s="216"/>
      <c r="D12" s="216"/>
      <c r="E12" s="216"/>
      <c r="F12" s="216"/>
      <c r="G12" s="216"/>
      <c r="H12" s="216"/>
    </row>
    <row r="13" spans="1:8" ht="13.5" thickTop="1"/>
  </sheetData>
  <mergeCells count="4">
    <mergeCell ref="A1:A11"/>
    <mergeCell ref="B1:H1"/>
    <mergeCell ref="B2:H2"/>
    <mergeCell ref="A12:H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4"/>
  <sheetViews>
    <sheetView workbookViewId="0">
      <selection activeCell="D5" sqref="D5"/>
    </sheetView>
  </sheetViews>
  <sheetFormatPr baseColWidth="10" defaultColWidth="9.140625" defaultRowHeight="12.75"/>
  <cols>
    <col min="1" max="256" width="11.42578125" customWidth="1"/>
  </cols>
  <sheetData>
    <row r="3" spans="3:5" ht="51">
      <c r="C3" s="75" t="s">
        <v>250</v>
      </c>
      <c r="D3">
        <v>2</v>
      </c>
      <c r="E3" s="75" t="s">
        <v>251</v>
      </c>
    </row>
    <row r="4" spans="3:5">
      <c r="C4" t="s">
        <v>252</v>
      </c>
      <c r="E4" t="s">
        <v>253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 Matriz 2024 Antonio Nariño</vt:lpstr>
      <vt:lpstr>Resolución 0330</vt:lpstr>
      <vt:lpstr>T - Calificacion</vt:lpstr>
      <vt:lpstr>Tabla de peligros</vt:lpstr>
      <vt:lpstr>inventario recurso emerg</vt:lpstr>
      <vt:lpstr>' Matriz 2024 Antonio Nariño'!Área_de_impresión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APTO</dc:creator>
  <cp:keywords/>
  <dc:description/>
  <cp:lastModifiedBy>Laura Lizbeth Hernández Osorio</cp:lastModifiedBy>
  <cp:revision/>
  <dcterms:created xsi:type="dcterms:W3CDTF">2017-02-13T21:45:29Z</dcterms:created>
  <dcterms:modified xsi:type="dcterms:W3CDTF">2025-02-28T16:39:29Z</dcterms:modified>
  <cp:category/>
  <cp:contentStatus/>
</cp:coreProperties>
</file>